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12" windowWidth="12240" windowHeight="5496" tabRatio="860" activeTab="3"/>
  </bookViews>
  <sheets>
    <sheet name="Soal" sheetId="42" r:id="rId1"/>
    <sheet name="COVER" sheetId="30" r:id="rId2"/>
    <sheet name="Format SC-12 B 1  " sheetId="37" r:id="rId3"/>
    <sheet name="Format SC-12 B 2 " sheetId="38" r:id="rId4"/>
    <sheet name="Format SC-12 B 3" sheetId="39" r:id="rId5"/>
    <sheet name="Format SC-12 B 4" sheetId="36" r:id="rId6"/>
    <sheet name="SC - 12 B" sheetId="18" r:id="rId7"/>
    <sheet name="SC 19B" sheetId="40" r:id="rId8"/>
    <sheet name="SC 23" sheetId="41" r:id="rId9"/>
  </sheets>
  <externalReferences>
    <externalReference r:id="rId10"/>
  </externalReferences>
  <definedNames>
    <definedName name="_xlnm.Print_Area" localSheetId="2">'Format SC-12 B 1  '!$A$1:$L$15</definedName>
    <definedName name="_xlnm.Print_Area" localSheetId="3">'Format SC-12 B 2 '!$A$1:$N$15</definedName>
    <definedName name="_xlnm.Print_Area" localSheetId="4">'Format SC-12 B 3'!$A$1:$L$32</definedName>
    <definedName name="_xlnm.Print_Area" localSheetId="5">'Format SC-12 B 4'!$A$1:$L$24</definedName>
    <definedName name="_xlnm.Print_Area" localSheetId="6">'SC - 12 B'!$A$1:$J$54</definedName>
    <definedName name="_xlnm.Print_Area" localSheetId="8">'SC 23'!$A$1:$H$49</definedName>
  </definedNames>
  <calcPr calcId="144525"/>
</workbook>
</file>

<file path=xl/calcChain.xml><?xml version="1.0" encoding="utf-8"?>
<calcChain xmlns="http://schemas.openxmlformats.org/spreadsheetml/2006/main">
  <c r="F14" i="18" l="1"/>
  <c r="J13" i="37"/>
  <c r="F31" i="41" l="1"/>
  <c r="F23" i="41"/>
  <c r="F11" i="41"/>
  <c r="H31" i="41"/>
  <c r="H27" i="41"/>
  <c r="H23" i="41"/>
  <c r="H39" i="40"/>
  <c r="C7" i="41"/>
  <c r="C6" i="41"/>
  <c r="C5" i="41"/>
  <c r="H23" i="36" l="1"/>
  <c r="L22" i="36"/>
  <c r="K22" i="36"/>
  <c r="J22" i="36"/>
  <c r="H30" i="39"/>
  <c r="K30" i="39"/>
  <c r="K17" i="39"/>
  <c r="L17" i="39" s="1"/>
  <c r="J17" i="39"/>
  <c r="K29" i="39"/>
  <c r="J29" i="39"/>
  <c r="K28" i="39"/>
  <c r="J28" i="39"/>
  <c r="K27" i="39"/>
  <c r="J27" i="39"/>
  <c r="L28" i="39" l="1"/>
  <c r="J30" i="39"/>
  <c r="L30" i="39" s="1"/>
  <c r="L29" i="39"/>
  <c r="L27" i="39"/>
  <c r="K20" i="36"/>
  <c r="J20" i="36"/>
  <c r="L20" i="36" s="1"/>
  <c r="K19" i="36"/>
  <c r="J19" i="36"/>
  <c r="K18" i="36"/>
  <c r="J18" i="36"/>
  <c r="L18" i="36" s="1"/>
  <c r="K17" i="36"/>
  <c r="J17" i="36"/>
  <c r="K26" i="39"/>
  <c r="J26" i="39"/>
  <c r="K25" i="39"/>
  <c r="J25" i="39"/>
  <c r="K24" i="39"/>
  <c r="J24" i="39"/>
  <c r="K23" i="39"/>
  <c r="J23" i="39"/>
  <c r="K22" i="39"/>
  <c r="J22" i="39"/>
  <c r="K20" i="39"/>
  <c r="J20" i="39"/>
  <c r="K19" i="39"/>
  <c r="J19" i="39"/>
  <c r="K16" i="39"/>
  <c r="J16" i="39"/>
  <c r="K14" i="39"/>
  <c r="J14" i="39"/>
  <c r="K31" i="39"/>
  <c r="J31" i="39"/>
  <c r="K14" i="37"/>
  <c r="J14" i="37"/>
  <c r="K13" i="37"/>
  <c r="L17" i="36" l="1"/>
  <c r="L23" i="39"/>
  <c r="L25" i="39"/>
  <c r="L19" i="36"/>
  <c r="L31" i="39"/>
  <c r="L19" i="39"/>
  <c r="L22" i="39"/>
  <c r="L24" i="39"/>
  <c r="L26" i="39"/>
  <c r="L16" i="39"/>
  <c r="L14" i="39"/>
  <c r="L20" i="39"/>
  <c r="L13" i="37"/>
  <c r="L14" i="37"/>
  <c r="J13" i="39"/>
  <c r="M14" i="38"/>
  <c r="L14" i="38"/>
  <c r="D7" i="36"/>
  <c r="A7" i="36"/>
  <c r="D6" i="36"/>
  <c r="A6" i="36"/>
  <c r="D5" i="36"/>
  <c r="A5" i="36"/>
  <c r="D4" i="36"/>
  <c r="A4" i="36"/>
  <c r="D3" i="36"/>
  <c r="A3" i="36"/>
  <c r="D7" i="39"/>
  <c r="A7" i="39"/>
  <c r="D6" i="39"/>
  <c r="A6" i="39"/>
  <c r="D5" i="39"/>
  <c r="A5" i="39"/>
  <c r="D4" i="39"/>
  <c r="A4" i="39"/>
  <c r="D3" i="39"/>
  <c r="A3" i="39"/>
  <c r="D7" i="38"/>
  <c r="A7" i="38"/>
  <c r="D6" i="38"/>
  <c r="A6" i="38"/>
  <c r="D5" i="38"/>
  <c r="A5" i="38"/>
  <c r="D4" i="38"/>
  <c r="A4" i="38"/>
  <c r="D3" i="38"/>
  <c r="A3" i="38"/>
  <c r="K23" i="36"/>
  <c r="J23" i="36"/>
  <c r="K21" i="36"/>
  <c r="J21" i="36"/>
  <c r="K16" i="36"/>
  <c r="J16" i="36"/>
  <c r="K15" i="36"/>
  <c r="J15" i="36"/>
  <c r="K14" i="36"/>
  <c r="J14" i="36"/>
  <c r="K13" i="36"/>
  <c r="J13" i="36"/>
  <c r="K13" i="39"/>
  <c r="K15" i="37"/>
  <c r="J15" i="37"/>
  <c r="N14" i="38" l="1"/>
  <c r="L16" i="36"/>
  <c r="L15" i="36"/>
  <c r="L21" i="36"/>
  <c r="L23" i="36"/>
  <c r="L14" i="36"/>
  <c r="L13" i="36"/>
  <c r="L13" i="39" l="1"/>
  <c r="K32" i="39"/>
  <c r="G26" i="18" s="1"/>
  <c r="M13" i="38"/>
  <c r="L13" i="38"/>
  <c r="D7" i="37"/>
  <c r="D6" i="37"/>
  <c r="D5" i="37"/>
  <c r="D4" i="37"/>
  <c r="D3" i="37"/>
  <c r="A6" i="37"/>
  <c r="A7" i="37"/>
  <c r="A5" i="37"/>
  <c r="A4" i="37"/>
  <c r="A3" i="37"/>
  <c r="A14" i="18"/>
  <c r="L24" i="36"/>
  <c r="F20" i="18"/>
  <c r="F9" i="18"/>
  <c r="K24" i="36"/>
  <c r="G29" i="18" s="1"/>
  <c r="F7" i="18"/>
  <c r="F8" i="18"/>
  <c r="F10" i="18"/>
  <c r="F11" i="18"/>
  <c r="L15" i="37"/>
  <c r="M15" i="38" l="1"/>
  <c r="G23" i="18" s="1"/>
  <c r="L15" i="38"/>
  <c r="F23" i="18" s="1"/>
  <c r="N13" i="38"/>
  <c r="N15" i="38" s="1"/>
  <c r="G20" i="18"/>
  <c r="J24" i="36"/>
  <c r="F29" i="18" s="1"/>
  <c r="J32" i="39"/>
  <c r="F26" i="18" s="1"/>
  <c r="L32" i="39"/>
  <c r="G32" i="18" l="1"/>
  <c r="H23" i="18"/>
  <c r="I23" i="18" s="1"/>
  <c r="J23" i="18" s="1"/>
  <c r="H29" i="18"/>
  <c r="F32" i="18"/>
  <c r="H26" i="18"/>
  <c r="H20" i="18"/>
  <c r="I20" i="18" s="1"/>
  <c r="J20" i="18" l="1"/>
  <c r="H11" i="41"/>
  <c r="I26" i="18"/>
  <c r="H32" i="18"/>
  <c r="I29" i="18"/>
  <c r="J29" i="18" s="1"/>
  <c r="F12" i="18" l="1"/>
  <c r="G11" i="41"/>
  <c r="G31" i="41"/>
  <c r="H37" i="40"/>
  <c r="H38" i="40" s="1"/>
  <c r="G23" i="41"/>
  <c r="H38" i="18"/>
  <c r="H40" i="40" s="1"/>
  <c r="G19" i="41"/>
  <c r="J26" i="18"/>
  <c r="H19" i="41"/>
  <c r="I32" i="18"/>
  <c r="J32" i="18" l="1"/>
  <c r="I38" i="40"/>
  <c r="H35" i="41"/>
  <c r="I37" i="40"/>
  <c r="G35" i="41"/>
</calcChain>
</file>

<file path=xl/sharedStrings.xml><?xml version="1.0" encoding="utf-8"?>
<sst xmlns="http://schemas.openxmlformats.org/spreadsheetml/2006/main" count="540" uniqueCount="284">
  <si>
    <t>TOTAL</t>
  </si>
  <si>
    <t>(2)</t>
  </si>
  <si>
    <t>(3)</t>
  </si>
  <si>
    <t>(4)</t>
  </si>
  <si>
    <t>(1)</t>
  </si>
  <si>
    <t>(5)</t>
  </si>
  <si>
    <t>(6)</t>
  </si>
  <si>
    <t>(7)</t>
  </si>
  <si>
    <t>:</t>
  </si>
  <si>
    <t>No.</t>
  </si>
  <si>
    <t xml:space="preserve">TOTAL            </t>
  </si>
  <si>
    <t>II.</t>
  </si>
  <si>
    <t>I.</t>
  </si>
  <si>
    <t xml:space="preserve">TKDN </t>
  </si>
  <si>
    <t>%</t>
  </si>
  <si>
    <t>Tenaga Kerja &amp; Konsultan</t>
  </si>
  <si>
    <t xml:space="preserve">Peralatan &amp; Fasilitas Kerja </t>
  </si>
  <si>
    <t>(Material Used)</t>
  </si>
  <si>
    <t>(Equipment)</t>
  </si>
  <si>
    <t>V.</t>
  </si>
  <si>
    <t>(Other Services)</t>
  </si>
  <si>
    <t>Total</t>
  </si>
  <si>
    <t>SELF ASSESSMENT</t>
  </si>
  <si>
    <t>FORMULIR</t>
  </si>
  <si>
    <t>PERHITUNGAN TINGKAT KOMPONEN DALAM NEGERI - JASA LAINNYA</t>
  </si>
  <si>
    <t>(DOMESTIC CONTENT CALCULATION  -  GENERAL SERVICES)</t>
  </si>
  <si>
    <t>FORMULIR NO : SC - 12 B</t>
  </si>
  <si>
    <t>A.</t>
  </si>
  <si>
    <r>
      <t xml:space="preserve">Perincian Nilai Biaya </t>
    </r>
    <r>
      <rPr>
        <b/>
        <i/>
        <sz val="14"/>
        <rFont val="Arial"/>
        <family val="2"/>
      </rPr>
      <t>(Cost Summary)</t>
    </r>
  </si>
  <si>
    <t>Rp / US$</t>
  </si>
  <si>
    <t>Rp / US $</t>
  </si>
  <si>
    <t>a</t>
  </si>
  <si>
    <t>b</t>
  </si>
  <si>
    <t>c</t>
  </si>
  <si>
    <t>d</t>
  </si>
  <si>
    <t>e = b / d</t>
  </si>
  <si>
    <t>f = d x e</t>
  </si>
  <si>
    <r>
      <t xml:space="preserve">KOMPONEN BIAYA                                       </t>
    </r>
    <r>
      <rPr>
        <b/>
        <i/>
        <sz val="14"/>
        <rFont val="Arial"/>
        <family val="2"/>
      </rPr>
      <t>(COST COMPONENT)</t>
    </r>
  </si>
  <si>
    <t>Material Terpakai</t>
  </si>
  <si>
    <t>Jasa Umum, dll</t>
  </si>
  <si>
    <t>III.</t>
  </si>
  <si>
    <t>IV.</t>
  </si>
  <si>
    <r>
      <t>JUMLAH BIAYA (</t>
    </r>
    <r>
      <rPr>
        <b/>
        <sz val="12"/>
        <rFont val="Calibri"/>
        <family val="2"/>
      </rPr>
      <t>Σ</t>
    </r>
    <r>
      <rPr>
        <b/>
        <sz val="10.8"/>
        <rFont val="Arial"/>
        <family val="2"/>
      </rPr>
      <t xml:space="preserve"> I s/d V)</t>
    </r>
  </si>
  <si>
    <t>(TOTAL COST) (Σ I s/d V)</t>
  </si>
  <si>
    <t>KOMPONEN BUKAN BIAYA</t>
  </si>
  <si>
    <t>(NON COST COMPONENT)</t>
  </si>
  <si>
    <t>JUMLAH NILAI PENAWARAN</t>
  </si>
  <si>
    <t>(TOTAL QUOTED PRICE)</t>
  </si>
  <si>
    <t>B.</t>
  </si>
  <si>
    <t>C.</t>
  </si>
  <si>
    <t>DOMESTIC CONTENT</t>
  </si>
  <si>
    <t>--- SERVICES ---</t>
  </si>
  <si>
    <t>Local</t>
  </si>
  <si>
    <t>Foreign</t>
  </si>
  <si>
    <t>(Personnel &amp; Consultant)</t>
  </si>
  <si>
    <t>(8)</t>
  </si>
  <si>
    <t>Penyedia Barang/Jasa</t>
  </si>
  <si>
    <t>Alamat</t>
  </si>
  <si>
    <t>Pengguna Barang/Jasa</t>
  </si>
  <si>
    <t>No. Kontrak</t>
  </si>
  <si>
    <t>Judul Kontrak</t>
  </si>
  <si>
    <t>Periode Kontrak</t>
  </si>
  <si>
    <t>FORM SC - 12 B 1 : FORM SELF ASSESMENT TKDN UNTUK MATERIAL TERPAKAI</t>
  </si>
  <si>
    <t>FORM SC-12 B 2 : FORM SELF ASSESMENT TKDN UNTUK PERALATAN/FASILITAS KERJA</t>
  </si>
  <si>
    <t>FORM SC - 12 B 3 : FORM SELF ASSESMENT TKDN UNTUK TENAGA KERJA / KONSULTAN</t>
  </si>
  <si>
    <t>Uraian</t>
  </si>
  <si>
    <t>Spesifikasi</t>
  </si>
  <si>
    <t>Pemasok</t>
  </si>
  <si>
    <t>Negara Asal</t>
  </si>
  <si>
    <t>Jumlah</t>
  </si>
  <si>
    <t>Satuan</t>
  </si>
  <si>
    <t>Harga Satuan (Rp)/($)</t>
  </si>
  <si>
    <t>TKDN (%)</t>
  </si>
  <si>
    <t>NILAI  (Rp) / ($)</t>
  </si>
  <si>
    <t>KDN</t>
  </si>
  <si>
    <t>KLN</t>
  </si>
  <si>
    <t>Deskripsi</t>
  </si>
  <si>
    <t>Spesifikasi / Pemasok</t>
  </si>
  <si>
    <t>Kepemilikan Alat Kerja</t>
  </si>
  <si>
    <t>Dibuat</t>
  </si>
  <si>
    <t>Dimiliki</t>
  </si>
  <si>
    <t xml:space="preserve">Alokasi DN (%) </t>
  </si>
  <si>
    <t>Durasi</t>
  </si>
  <si>
    <t>Biaya Depresiasi / Sewa Alat (Rp) / ($)</t>
  </si>
  <si>
    <t>N I L A I  (Rp) / ($)</t>
  </si>
  <si>
    <t>Kualifikasi</t>
  </si>
  <si>
    <t>Harga Satuan Upah (Rp) / ($)</t>
  </si>
  <si>
    <t>Kewarganegara</t>
  </si>
  <si>
    <t>Uraian Pekerjaan</t>
  </si>
  <si>
    <t>N I L A I (Rp) / ($)</t>
  </si>
  <si>
    <t>Negara Asal / Kepemilikan / Warga Negara</t>
  </si>
  <si>
    <t>Nilai Biaya</t>
  </si>
  <si>
    <t>FORMULIR SC - 12  B 4 : FORM SELF ASSESMENT TKDN UNTUK JASA UMUM</t>
  </si>
  <si>
    <t>NDT</t>
  </si>
  <si>
    <t>LN</t>
  </si>
  <si>
    <t>Sentosa Jaya</t>
  </si>
  <si>
    <t>HI-Test Inc</t>
  </si>
  <si>
    <t>DN</t>
  </si>
  <si>
    <t>bulan</t>
  </si>
  <si>
    <t>Supervisor</t>
  </si>
  <si>
    <t>Operator 1</t>
  </si>
  <si>
    <t>Operator 2</t>
  </si>
  <si>
    <t>Operator 3</t>
  </si>
  <si>
    <t>Operator 4</t>
  </si>
  <si>
    <t>Teknisi 1</t>
  </si>
  <si>
    <t>Teknisi 2</t>
  </si>
  <si>
    <t>Personel Pendukung</t>
  </si>
  <si>
    <t>Logistik</t>
  </si>
  <si>
    <t>Koordinator Teknisi</t>
  </si>
  <si>
    <t>QA/QC</t>
  </si>
  <si>
    <t>Staf HSE Keselamatan</t>
  </si>
  <si>
    <t>Staf HSE</t>
  </si>
  <si>
    <t>Management PT. Sentosa</t>
  </si>
  <si>
    <t>Asuransi Alat Kerja</t>
  </si>
  <si>
    <t>Asuransi Tenaga Kerja</t>
  </si>
  <si>
    <t>Sewa Workshop</t>
  </si>
  <si>
    <t>Sertifikasi Alat Kerja</t>
  </si>
  <si>
    <t>Mobilisasi dan Demobilisasi Tenaga Kerja</t>
  </si>
  <si>
    <t>Biaya Seragam Tenaga Kerja</t>
  </si>
  <si>
    <t>RENTAL FOR OFFICE BUILDING</t>
  </si>
  <si>
    <t xml:space="preserve">Biaya Lain-lain Kantor </t>
  </si>
  <si>
    <t>Biaya Komunikasi</t>
  </si>
  <si>
    <t>Biaya Listrik</t>
  </si>
  <si>
    <t>orang</t>
  </si>
  <si>
    <t>AXC LTD</t>
  </si>
  <si>
    <t>Tunjangan Tenaga Kerja Asing</t>
  </si>
  <si>
    <t>PT. Sentosa Jaya</t>
  </si>
  <si>
    <t>LAMPIRAN SC-19B</t>
  </si>
  <si>
    <t>FORMULIR PERNYATAAN TKDN JASA</t>
  </si>
  <si>
    <t>Saya yang bertanda tangan dibawah ini:</t>
  </si>
  <si>
    <t>-</t>
  </si>
  <si>
    <t>Nama</t>
  </si>
  <si>
    <t>Jabatan</t>
  </si>
  <si>
    <t>Bertindak untuk  dan atas nama</t>
  </si>
  <si>
    <t>Telepon</t>
  </si>
  <si>
    <t>Faksimili</t>
  </si>
  <si>
    <t>Email</t>
  </si>
  <si>
    <r>
      <t>Status Perusahaan</t>
    </r>
    <r>
      <rPr>
        <vertAlign val="superscript"/>
        <sz val="11"/>
        <color indexed="8"/>
        <rFont val="Arial"/>
        <family val="2"/>
      </rPr>
      <t>(1)</t>
    </r>
  </si>
  <si>
    <r>
      <t>Status Kategori Perusahaan di APDN Jasa</t>
    </r>
    <r>
      <rPr>
        <vertAlign val="superscript"/>
        <sz val="11"/>
        <color indexed="8"/>
        <rFont val="Arial"/>
        <family val="2"/>
      </rPr>
      <t>(2)</t>
    </r>
  </si>
  <si>
    <r>
      <t>menyatakan dengan sesungguhnya untuk mengikuti Tender</t>
    </r>
    <r>
      <rPr>
        <vertAlign val="superscript"/>
        <sz val="11"/>
        <color indexed="8"/>
        <rFont val="Arial"/>
        <family val="2"/>
      </rPr>
      <t>(3)</t>
    </r>
    <r>
      <rPr>
        <sz val="11"/>
        <color indexed="8"/>
        <rFont val="Arial"/>
        <family val="2"/>
      </rPr>
      <t>:</t>
    </r>
  </si>
  <si>
    <t>No. Tender</t>
  </si>
  <si>
    <t>Judul Tender</t>
  </si>
  <si>
    <r>
      <t>Jenis Komoditas Jasa</t>
    </r>
    <r>
      <rPr>
        <vertAlign val="superscript"/>
        <sz val="11"/>
        <color indexed="8"/>
        <rFont val="Arial"/>
        <family val="2"/>
      </rPr>
      <t>(4)</t>
    </r>
  </si>
  <si>
    <r>
      <t xml:space="preserve">Target Capaian TKDN Jasa </t>
    </r>
    <r>
      <rPr>
        <vertAlign val="superscript"/>
        <sz val="11"/>
        <color indexed="8"/>
        <rFont val="Arial"/>
        <family val="2"/>
      </rPr>
      <t>(5)</t>
    </r>
  </si>
  <si>
    <t xml:space="preserve">Batasan Minimal TKDN </t>
  </si>
  <si>
    <t>Di Kontraktor KKS</t>
  </si>
  <si>
    <t>dengan pengutamaan penggunaan barang/jasa dalam negeri untuk Tender dimaksud sebagai berikut:</t>
  </si>
  <si>
    <r>
      <t xml:space="preserve">Komitmen TKDN </t>
    </r>
    <r>
      <rPr>
        <vertAlign val="superscript"/>
        <sz val="11"/>
        <color indexed="8"/>
        <rFont val="Arial"/>
        <family val="2"/>
      </rPr>
      <t>(6)</t>
    </r>
  </si>
  <si>
    <t xml:space="preserve">Komitmen Pelaksana Pekerjaan oleh Perusahaan Dalam Negeri </t>
  </si>
  <si>
    <t xml:space="preserve">Komitmen Pelaksanaan Pekerjaan
Di Wilayah Indonesia </t>
  </si>
  <si>
    <t>Berikut adalah tabel rincian komponen biaya penawaran kami:</t>
  </si>
  <si>
    <t>KOMPONEN</t>
  </si>
  <si>
    <t>MATA UANG</t>
  </si>
  <si>
    <t>BIAYA PENAWARAN</t>
  </si>
  <si>
    <t>TKDN</t>
  </si>
  <si>
    <t>e</t>
  </si>
  <si>
    <t>a.</t>
  </si>
  <si>
    <r>
      <t>Komponen Biaya Barang dan Jasa</t>
    </r>
    <r>
      <rPr>
        <b/>
        <vertAlign val="superscript"/>
        <sz val="11"/>
        <color indexed="8"/>
        <rFont val="Arial"/>
        <family val="2"/>
      </rPr>
      <t>(7)</t>
    </r>
    <r>
      <rPr>
        <b/>
        <sz val="11"/>
        <color indexed="8"/>
        <rFont val="Arial"/>
        <family val="2"/>
      </rPr>
      <t>:</t>
    </r>
  </si>
  <si>
    <t>Barang</t>
  </si>
  <si>
    <t>Jasa</t>
  </si>
  <si>
    <t>Total Komponen Biaya Barang dan Jasa</t>
  </si>
  <si>
    <t>b.</t>
  </si>
  <si>
    <t>Komponen non-Biaya</t>
  </si>
  <si>
    <t>Total Biaya Penawaran Harga</t>
  </si>
  <si>
    <t>Demikian pernyataan ini kami buat dengan sebenarnya dan penuh rasa tanggung jawab. Apabila dikemudian hari, ditemukan bahwa data/dokumen yang kami sampaikan tidak benar, maka kami bersedia dikenakan sanksi sesuai dengan PTK007 yang berlaku pada saat surat pernyataan ini dibuat.</t>
  </si>
  <si>
    <t>…..[tempat]….., …..[tanggal]…..</t>
  </si>
  <si>
    <t>…..[nama perusahaan Peserta Tender]…..</t>
  </si>
  <si>
    <t>…..[nama lengkap]…..</t>
  </si>
  <si>
    <t>…..[jabatan Pejabat Berwenang Peserta Tender]…..</t>
  </si>
  <si>
    <t>LAMPIRAN 7</t>
  </si>
  <si>
    <t>SC-23 - STRATEGI PENCAPAIAN TKDN KONTRAK</t>
  </si>
  <si>
    <t xml:space="preserve">Nama KKKS </t>
  </si>
  <si>
    <t xml:space="preserve">No. Kontrak </t>
  </si>
  <si>
    <t xml:space="preserve">Judul Kontrak </t>
  </si>
  <si>
    <t>No</t>
  </si>
  <si>
    <t>Produk Dalam Negeri (Y/T)</t>
  </si>
  <si>
    <t>Kategori APDN</t>
  </si>
  <si>
    <t>Subkontraktor</t>
  </si>
  <si>
    <t>Porsi Biaya (%)</t>
  </si>
  <si>
    <t>f</t>
  </si>
  <si>
    <t>g</t>
  </si>
  <si>
    <t>A</t>
  </si>
  <si>
    <t>MATERIAL TERPAKAI</t>
  </si>
  <si>
    <t>Ya</t>
  </si>
  <si>
    <t>…</t>
  </si>
  <si>
    <t>B</t>
  </si>
  <si>
    <t>PERALATAN TERPASANG</t>
  </si>
  <si>
    <t>C</t>
  </si>
  <si>
    <t>PERSONIL/KONSULTAN</t>
  </si>
  <si>
    <t>D</t>
  </si>
  <si>
    <t>ALAT KERJA</t>
  </si>
  <si>
    <t>E</t>
  </si>
  <si>
    <t>KONSTRUKSI/FABRIKASI</t>
  </si>
  <si>
    <t>F</t>
  </si>
  <si>
    <t>JASA UMUM</t>
  </si>
  <si>
    <t>Non APDN</t>
  </si>
  <si>
    <t>….</t>
  </si>
  <si>
    <t>Demikian strategi pencapaian TKDN ini kami buat dengan sebenarnya dan penuh rasa tanggung jawab.</t>
  </si>
  <si>
    <t>…..[nama pemenang Tender]…..</t>
  </si>
  <si>
    <t>Ttd.</t>
  </si>
  <si>
    <t>…..[jabatan Pejabat Berwenang pemenang Tender]…..</t>
  </si>
  <si>
    <t>Keterangan:</t>
  </si>
  <si>
    <t>b Detil pekerjaan atau kebutuhan material</t>
  </si>
  <si>
    <t>c Sumber barang/jasa dari dalam negeri (Y/T)</t>
  </si>
  <si>
    <t>d Kategori barang yang dibutuhkan dalam Buku APDN (Diwajibkan/Dimaksimalkan/Diberdayakan)</t>
  </si>
  <si>
    <t>e Dilakukan/disediakan oleh subkontraktor dalam AML (Approved Manufacture List) atau potensial PDN/PN</t>
  </si>
  <si>
    <t>f Besarnya porsi biaya dibandingkan dengan total biaya</t>
  </si>
  <si>
    <t>g Presentase komitmen TKDN untuk setiap barang dan jasa</t>
  </si>
  <si>
    <t>IDR</t>
  </si>
  <si>
    <t>T</t>
  </si>
  <si>
    <t>NA</t>
  </si>
  <si>
    <t>Studi Kasus Jasa NDT</t>
  </si>
  <si>
    <t>PT. Sentosa Jaya, sebuah perusahaan jasa inspeksi, diminta oleh Komite Penawaran Mobile Cepu Limited, untuk menghitung nilai TKDN dari pelayanan jasa mereka yang akan disampaikan sebagai penawaran pada pengadaan Jasa NDT.</t>
  </si>
  <si>
    <t xml:space="preserve">Ruang Lingkup pekerjaan adalah menyediakan 2 set NDT sistem, termasuk biaya operasi dan pemeliharaan selama 2 tahun. </t>
  </si>
  <si>
    <t>Untuk melaksanakan pekerjaan tersebut  PT. Sentosa Jaya, sebagai perusahaan dalam negri, melakukan konsorsium dengan HI-Test Inc, yang merupakan perusahaan asing. PT. Sentosa Jaya akan menggunakan 1 set alat kerja mereka, demikian pula HI-Test Inc akan menggunakan 1 set alat kerja mereka. Biaya untuk penggunaan alat-alat kerja tersebut adalah USD 10.000 per bulan untuk setiap set.</t>
  </si>
  <si>
    <t>Semua material habis pakai yang digunakan untuk NDT system dibeli dari luar negeri, sehingga dikategorikan sebagai komponen Asing</t>
  </si>
  <si>
    <t>Seluruh rincian informasi terkait penilaian sendiri untuk material, personil &amp; konsultan, manajemen, dan jasa umum adalah sebagai berikut :</t>
  </si>
  <si>
    <t>Material Terpakai :</t>
  </si>
  <si>
    <t>Personil &amp; Konsultan :</t>
  </si>
  <si>
    <t>Deskripsi Pekerjaan</t>
  </si>
  <si>
    <t>Kewarganegaraan</t>
  </si>
  <si>
    <t>Unit</t>
  </si>
  <si>
    <t>Unit Price</t>
  </si>
  <si>
    <t>($)</t>
  </si>
  <si>
    <t>Komponen Dalam Negeri</t>
  </si>
  <si>
    <t>Komponen Luar Negeri</t>
  </si>
  <si>
    <t>SUPERVISOR</t>
  </si>
  <si>
    <t>Indonesia</t>
  </si>
  <si>
    <t>Bulan</t>
  </si>
  <si>
    <t xml:space="preserve">8.823,53 </t>
  </si>
  <si>
    <t>Asing</t>
  </si>
  <si>
    <t xml:space="preserve">1.800,00 </t>
  </si>
  <si>
    <t xml:space="preserve">9.000,00 </t>
  </si>
  <si>
    <t>OPERATOR 1</t>
  </si>
  <si>
    <t xml:space="preserve">7.058,82 </t>
  </si>
  <si>
    <t>OPERATOR 2</t>
  </si>
  <si>
    <t xml:space="preserve">1.500,00 </t>
  </si>
  <si>
    <t xml:space="preserve">7.500,00 </t>
  </si>
  <si>
    <t>OPERATOR 3</t>
  </si>
  <si>
    <t xml:space="preserve">5.882,35 </t>
  </si>
  <si>
    <t>OPERATOR 4</t>
  </si>
  <si>
    <t xml:space="preserve">1.400,00 </t>
  </si>
  <si>
    <t xml:space="preserve">7.000,00 </t>
  </si>
  <si>
    <t>TEKNISI I</t>
  </si>
  <si>
    <t xml:space="preserve">2.941,18 </t>
  </si>
  <si>
    <t>TEKNISI II</t>
  </si>
  <si>
    <t xml:space="preserve">2.705,88 </t>
  </si>
  <si>
    <t>PERSONIL PENDUKUNG</t>
  </si>
  <si>
    <t xml:space="preserve">823,53 </t>
  </si>
  <si>
    <t>LOGISTIK</t>
  </si>
  <si>
    <t xml:space="preserve">705,88 </t>
  </si>
  <si>
    <t>KOORDINATOR TEKNISI</t>
  </si>
  <si>
    <t xml:space="preserve">1.058,82 </t>
  </si>
  <si>
    <t>QA / QC</t>
  </si>
  <si>
    <t xml:space="preserve">1.529,41 </t>
  </si>
  <si>
    <t>STAF HSE KESELAMATAN</t>
  </si>
  <si>
    <t xml:space="preserve">1.176,47 </t>
  </si>
  <si>
    <t>STAF HSE</t>
  </si>
  <si>
    <t xml:space="preserve">941,18 </t>
  </si>
  <si>
    <t>Untuk menyelesaikan pekerjaan ini, Management PT. Sentosa Jaya yang terlibat 5 orang (Kordinator Finansial, Manager HSE, Manager Finansial, Manager Operational, Manager Pengadaan) dengan kontribusi terhadap project sebesar 70%. Semua pekerja ini merupakan warga negara Indonesia. Biaya yang dikeluarkan untuk management selama project adalah USD 150.000,00.</t>
  </si>
  <si>
    <t>Jasa Umum :</t>
  </si>
  <si>
    <t>Asal Barang Dimiliki / Kewarganegaraan</t>
  </si>
  <si>
    <t>BMV, SINGAPORE</t>
  </si>
  <si>
    <t>PROYEK</t>
  </si>
  <si>
    <t>PT. JASA RAHARJA, INDONESIA</t>
  </si>
  <si>
    <t>3.000,00</t>
  </si>
  <si>
    <t>PT. AGUNG, INDONESIA</t>
  </si>
  <si>
    <t>10.000,00</t>
  </si>
  <si>
    <t>BPPT, INDONESIA</t>
  </si>
  <si>
    <t>5.000,00</t>
  </si>
  <si>
    <t>PT. INDO RENT, INDONESIA</t>
  </si>
  <si>
    <t>15.000,00</t>
  </si>
  <si>
    <t>PT. INTI, INDONESIA</t>
  </si>
  <si>
    <t>PT. BUMI, INDONESIA</t>
  </si>
  <si>
    <t>8.000,00</t>
  </si>
  <si>
    <t>PT. GITA, INDONESIA</t>
  </si>
  <si>
    <t>2.000,00</t>
  </si>
  <si>
    <t>PT. TELKOM, INDONESIA</t>
  </si>
  <si>
    <t>PT. PLN, INDONESIA</t>
  </si>
  <si>
    <t>1.     Biaya untuk konsumsi NDT adalah USD 100.000 untuk 2 tahun</t>
  </si>
  <si>
    <t>Jakarta</t>
  </si>
  <si>
    <t>HCML</t>
  </si>
  <si>
    <t>Jasa NDT</t>
  </si>
  <si>
    <t>01-01-2018 sd 03-03-2018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</si>
</sst>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421]dd\ mmmm\ yyyy;@"/>
  </numFmts>
  <fonts count="35" x14ac:knownFonts="1">
    <font>
      <sz val="8"/>
      <name val="Arial"/>
      <family val="2"/>
    </font>
    <font>
      <sz val="10"/>
      <name val="Arial"/>
      <family val="2"/>
    </font>
    <font>
      <b/>
      <sz val="10"/>
      <name val="Arial"/>
      <family val="2"/>
    </font>
    <font>
      <sz val="10"/>
      <name val="Arial"/>
      <family val="2"/>
    </font>
    <font>
      <sz val="8"/>
      <name val="Arial"/>
      <family val="2"/>
    </font>
    <font>
      <b/>
      <sz val="12"/>
      <name val="Arial"/>
      <family val="2"/>
    </font>
    <font>
      <sz val="12"/>
      <name val="Arial"/>
      <family val="2"/>
    </font>
    <font>
      <b/>
      <i/>
      <sz val="10"/>
      <name val="Arial"/>
      <family val="2"/>
    </font>
    <font>
      <i/>
      <sz val="10"/>
      <name val="Arial"/>
      <family val="2"/>
    </font>
    <font>
      <sz val="14"/>
      <name val="Arial"/>
      <family val="2"/>
    </font>
    <font>
      <sz val="22"/>
      <name val="Arial"/>
      <family val="2"/>
    </font>
    <font>
      <b/>
      <i/>
      <sz val="12"/>
      <name val="Arial"/>
      <family val="2"/>
    </font>
    <font>
      <i/>
      <sz val="14"/>
      <name val="Arial"/>
      <family val="2"/>
    </font>
    <font>
      <u/>
      <sz val="10"/>
      <color indexed="8"/>
      <name val="Arial"/>
      <family val="2"/>
    </font>
    <font>
      <b/>
      <u/>
      <sz val="10"/>
      <color indexed="8"/>
      <name val="Arial"/>
      <family val="2"/>
    </font>
    <font>
      <b/>
      <sz val="14"/>
      <name val="Arial"/>
      <family val="2"/>
    </font>
    <font>
      <b/>
      <i/>
      <sz val="14"/>
      <name val="Arial"/>
      <family val="2"/>
    </font>
    <font>
      <b/>
      <sz val="12"/>
      <color indexed="8"/>
      <name val="Arial"/>
      <family val="2"/>
    </font>
    <font>
      <b/>
      <sz val="12"/>
      <name val="Calibri"/>
      <family val="2"/>
    </font>
    <font>
      <b/>
      <sz val="10.8"/>
      <name val="Arial"/>
      <family val="2"/>
    </font>
    <font>
      <b/>
      <sz val="11"/>
      <color theme="1"/>
      <name val="Arial"/>
      <family val="2"/>
    </font>
    <font>
      <sz val="11"/>
      <color theme="1"/>
      <name val="Arial"/>
      <family val="2"/>
    </font>
    <font>
      <vertAlign val="superscript"/>
      <sz val="11"/>
      <color indexed="8"/>
      <name val="Arial"/>
      <family val="2"/>
    </font>
    <font>
      <sz val="11"/>
      <color indexed="8"/>
      <name val="Arial"/>
      <family val="2"/>
    </font>
    <font>
      <i/>
      <sz val="11"/>
      <color theme="1"/>
      <name val="Arial"/>
      <family val="2"/>
    </font>
    <font>
      <b/>
      <i/>
      <sz val="11"/>
      <color theme="1"/>
      <name val="Arial"/>
      <family val="2"/>
    </font>
    <font>
      <b/>
      <vertAlign val="superscript"/>
      <sz val="11"/>
      <color indexed="8"/>
      <name val="Arial"/>
      <family val="2"/>
    </font>
    <font>
      <b/>
      <sz val="11"/>
      <color indexed="8"/>
      <name val="Arial"/>
      <family val="2"/>
    </font>
    <font>
      <i/>
      <u/>
      <sz val="11"/>
      <color theme="1"/>
      <name val="Arial"/>
      <family val="2"/>
    </font>
    <font>
      <sz val="10"/>
      <color theme="1"/>
      <name val="Calibri"/>
      <family val="2"/>
      <scheme val="minor"/>
    </font>
    <font>
      <u/>
      <sz val="8"/>
      <color theme="10"/>
      <name val="Arial"/>
      <family val="2"/>
    </font>
    <font>
      <sz val="11"/>
      <name val="Arial"/>
      <family val="2"/>
    </font>
    <font>
      <b/>
      <sz val="12"/>
      <color theme="1"/>
      <name val="Calibri"/>
      <family val="2"/>
      <scheme val="minor"/>
    </font>
    <font>
      <sz val="12"/>
      <color theme="1"/>
      <name val="Calibri"/>
      <family val="2"/>
      <scheme val="minor"/>
    </font>
    <font>
      <u/>
      <sz val="12"/>
      <color theme="10"/>
      <name val="Arial"/>
      <family val="2"/>
    </font>
  </fonts>
  <fills count="7">
    <fill>
      <patternFill patternType="none"/>
    </fill>
    <fill>
      <patternFill patternType="gray125"/>
    </fill>
    <fill>
      <patternFill patternType="solid">
        <fgColor indexed="9"/>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6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9" fontId="1" fillId="0" borderId="0" applyFont="0" applyFill="0" applyBorder="0" applyAlignment="0" applyProtection="0"/>
    <xf numFmtId="9" fontId="3" fillId="0" borderId="0" applyFont="0" applyFill="0" applyBorder="0" applyAlignment="0" applyProtection="0"/>
    <xf numFmtId="0" fontId="30" fillId="0" borderId="0" applyNumberFormat="0" applyFill="0" applyBorder="0" applyAlignment="0" applyProtection="0">
      <alignment vertical="top"/>
      <protection locked="0"/>
    </xf>
  </cellStyleXfs>
  <cellXfs count="561">
    <xf numFmtId="0" fontId="0" fillId="0" borderId="0" xfId="0"/>
    <xf numFmtId="0" fontId="0" fillId="0" borderId="1" xfId="0" applyBorder="1"/>
    <xf numFmtId="0" fontId="0" fillId="0" borderId="0" xfId="0" applyBorder="1"/>
    <xf numFmtId="0" fontId="2" fillId="0" borderId="0" xfId="0" applyFont="1" applyBorder="1" applyAlignment="1">
      <alignment vertical="center"/>
    </xf>
    <xf numFmtId="0" fontId="2" fillId="0" borderId="0" xfId="0" applyFont="1" applyBorder="1" applyAlignment="1">
      <alignment horizontal="center"/>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0" fillId="0" borderId="2" xfId="0" applyBorder="1"/>
    <xf numFmtId="0" fontId="0" fillId="0" borderId="3" xfId="0" applyBorder="1"/>
    <xf numFmtId="41" fontId="2" fillId="0" borderId="0" xfId="2" applyFont="1" applyFill="1" applyBorder="1" applyAlignment="1">
      <alignment horizontal="left" vertic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6" fillId="0" borderId="1" xfId="0" applyFont="1" applyBorder="1" applyAlignment="1">
      <alignment horizontal="center" vertical="top"/>
    </xf>
    <xf numFmtId="0" fontId="0" fillId="0" borderId="0" xfId="0" applyBorder="1" applyAlignment="1">
      <alignment horizontal="center" vertical="top"/>
    </xf>
    <xf numFmtId="0" fontId="6" fillId="0" borderId="7" xfId="0" applyFont="1" applyBorder="1" applyAlignment="1">
      <alignment horizontal="center" vertical="top"/>
    </xf>
    <xf numFmtId="0" fontId="4" fillId="0" borderId="0" xfId="6"/>
    <xf numFmtId="0" fontId="4" fillId="0" borderId="5" xfId="6" applyBorder="1"/>
    <xf numFmtId="0" fontId="6" fillId="0" borderId="1" xfId="6" applyFont="1" applyBorder="1" applyAlignment="1">
      <alignment horizontal="center" vertical="top"/>
    </xf>
    <xf numFmtId="0" fontId="4" fillId="0" borderId="3" xfId="6" applyBorder="1"/>
    <xf numFmtId="0" fontId="6" fillId="0" borderId="0" xfId="6" applyFont="1" applyBorder="1" applyAlignment="1">
      <alignment horizontal="center" vertical="top"/>
    </xf>
    <xf numFmtId="0" fontId="6" fillId="0" borderId="5" xfId="6" applyFont="1" applyBorder="1" applyAlignment="1">
      <alignment horizontal="left" vertical="top"/>
    </xf>
    <xf numFmtId="0" fontId="6" fillId="0" borderId="0" xfId="6" applyFont="1" applyBorder="1" applyAlignment="1">
      <alignment horizontal="left" vertical="top"/>
    </xf>
    <xf numFmtId="0" fontId="6" fillId="0" borderId="6" xfId="6" applyFont="1" applyBorder="1" applyAlignment="1">
      <alignment horizontal="left" vertical="top"/>
    </xf>
    <xf numFmtId="0" fontId="6" fillId="0" borderId="7" xfId="6" applyFont="1" applyBorder="1" applyAlignment="1">
      <alignment horizontal="left" vertical="top"/>
    </xf>
    <xf numFmtId="0" fontId="6" fillId="0" borderId="7" xfId="6" applyFont="1" applyBorder="1" applyAlignment="1">
      <alignment horizontal="center" vertical="top"/>
    </xf>
    <xf numFmtId="49" fontId="6" fillId="0" borderId="7" xfId="6" applyNumberFormat="1" applyFont="1" applyFill="1" applyBorder="1" applyAlignment="1">
      <alignment horizontal="left" vertical="top"/>
    </xf>
    <xf numFmtId="49" fontId="6" fillId="0" borderId="8" xfId="6" applyNumberFormat="1" applyFont="1" applyFill="1" applyBorder="1" applyAlignment="1">
      <alignment horizontal="left" vertical="top"/>
    </xf>
    <xf numFmtId="0" fontId="1" fillId="0" borderId="4" xfId="0" applyFont="1" applyBorder="1" applyAlignment="1" applyProtection="1">
      <alignment horizontal="left" vertical="center"/>
      <protection locked="0"/>
    </xf>
    <xf numFmtId="0" fontId="1" fillId="0" borderId="1" xfId="0" applyFont="1" applyBorder="1" applyAlignment="1">
      <alignment horizontal="left" vertical="center"/>
    </xf>
    <xf numFmtId="0" fontId="1" fillId="0" borderId="1" xfId="0" applyFont="1" applyBorder="1" applyAlignment="1">
      <alignment horizontal="center" vertical="center"/>
    </xf>
    <xf numFmtId="41" fontId="1" fillId="0" borderId="1" xfId="2" applyFont="1" applyBorder="1" applyAlignment="1">
      <alignment horizontal="left" vertical="center"/>
    </xf>
    <xf numFmtId="0" fontId="1" fillId="0" borderId="5" xfId="0" applyFont="1" applyBorder="1" applyAlignment="1" applyProtection="1">
      <alignment horizontal="left" vertical="center"/>
      <protection locked="0"/>
    </xf>
    <xf numFmtId="0" fontId="1" fillId="0" borderId="0" xfId="0" applyFont="1" applyBorder="1" applyAlignment="1">
      <alignment horizontal="left" vertical="center"/>
    </xf>
    <xf numFmtId="0" fontId="1" fillId="0" borderId="0" xfId="0" applyFont="1" applyBorder="1" applyAlignment="1">
      <alignment horizontal="center" vertical="center"/>
    </xf>
    <xf numFmtId="41" fontId="1" fillId="0" borderId="0" xfId="2" applyFont="1" applyBorder="1" applyAlignment="1">
      <alignment horizontal="left" vertical="center"/>
    </xf>
    <xf numFmtId="0" fontId="1" fillId="0" borderId="5" xfId="0" applyFont="1" applyBorder="1" applyAlignment="1">
      <alignment horizontal="left" vertical="center"/>
    </xf>
    <xf numFmtId="0" fontId="1" fillId="0" borderId="0" xfId="0" applyFont="1" applyBorder="1"/>
    <xf numFmtId="41" fontId="2" fillId="0" borderId="1" xfId="2" applyFont="1" applyFill="1" applyBorder="1" applyAlignment="1">
      <alignment horizontal="left" vertical="center"/>
    </xf>
    <xf numFmtId="0" fontId="1" fillId="0" borderId="0" xfId="8" applyFont="1" applyAlignment="1" applyProtection="1">
      <alignment horizontal="left" vertical="center"/>
      <protection locked="0"/>
    </xf>
    <xf numFmtId="0" fontId="1" fillId="0" borderId="0" xfId="8" applyFont="1" applyAlignment="1">
      <alignment horizontal="left" vertical="center"/>
    </xf>
    <xf numFmtId="0" fontId="1" fillId="0" borderId="0" xfId="0" applyFont="1" applyAlignment="1">
      <alignment horizontal="left"/>
    </xf>
    <xf numFmtId="0" fontId="1" fillId="0" borderId="0" xfId="0" applyFont="1"/>
    <xf numFmtId="0" fontId="1" fillId="0" borderId="0" xfId="0" applyFont="1" applyAlignment="1">
      <alignment horizontal="left" vertical="center"/>
    </xf>
    <xf numFmtId="0" fontId="1" fillId="0" borderId="0" xfId="0" applyFont="1" applyBorder="1" applyAlignment="1">
      <alignment horizontal="center"/>
    </xf>
    <xf numFmtId="0" fontId="1" fillId="0" borderId="9" xfId="0" applyFont="1" applyBorder="1" applyAlignment="1">
      <alignment horizontal="center" vertical="center"/>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wrapText="1"/>
    </xf>
    <xf numFmtId="0" fontId="1" fillId="0" borderId="13" xfId="0" quotePrefix="1" applyFont="1" applyBorder="1" applyAlignment="1">
      <alignment horizontal="center" vertical="center"/>
    </xf>
    <xf numFmtId="0" fontId="1" fillId="0" borderId="13" xfId="0" quotePrefix="1" applyFont="1" applyBorder="1" applyAlignment="1">
      <alignment horizontal="center" vertical="center" wrapText="1"/>
    </xf>
    <xf numFmtId="0" fontId="1" fillId="0" borderId="0" xfId="0" applyFont="1" applyAlignment="1">
      <alignment horizontal="right"/>
    </xf>
    <xf numFmtId="0" fontId="1" fillId="0" borderId="0" xfId="0" quotePrefix="1" applyFont="1"/>
    <xf numFmtId="0" fontId="1" fillId="0" borderId="1" xfId="0" applyFont="1" applyBorder="1" applyAlignment="1">
      <alignment horizontal="center"/>
    </xf>
    <xf numFmtId="43" fontId="1" fillId="0" borderId="14" xfId="1" quotePrefix="1" applyFont="1" applyFill="1" applyBorder="1" applyAlignment="1">
      <alignment horizontal="center" vertical="center"/>
    </xf>
    <xf numFmtId="43" fontId="1" fillId="0" borderId="15" xfId="1" quotePrefix="1" applyFont="1" applyFill="1" applyBorder="1" applyAlignment="1">
      <alignment horizontal="center" vertical="center"/>
    </xf>
    <xf numFmtId="0" fontId="2" fillId="0" borderId="0" xfId="8" applyFont="1" applyAlignment="1">
      <alignment horizontal="left" vertical="center"/>
    </xf>
    <xf numFmtId="0" fontId="1" fillId="0" borderId="0" xfId="8" applyFont="1" applyAlignment="1" applyProtection="1">
      <alignment wrapText="1"/>
      <protection locked="0"/>
    </xf>
    <xf numFmtId="0" fontId="1" fillId="0" borderId="0" xfId="0" applyFont="1" applyAlignment="1">
      <alignment horizontal="center"/>
    </xf>
    <xf numFmtId="0" fontId="1" fillId="0" borderId="0" xfId="0" quotePrefix="1" applyFont="1" applyAlignment="1" applyProtection="1">
      <alignment horizontal="left"/>
      <protection locked="0"/>
    </xf>
    <xf numFmtId="0" fontId="1" fillId="0" borderId="0" xfId="0" applyFont="1" applyAlignment="1" applyProtection="1">
      <alignment horizontal="left"/>
      <protection locked="0"/>
    </xf>
    <xf numFmtId="0" fontId="1" fillId="0" borderId="0" xfId="0" applyFont="1" applyAlignment="1" applyProtection="1">
      <alignment horizontal="centerContinuous"/>
      <protection locked="0"/>
    </xf>
    <xf numFmtId="0" fontId="1" fillId="0" borderId="0" xfId="0" applyFont="1" applyBorder="1" applyAlignment="1" applyProtection="1">
      <alignment horizontal="right"/>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xf numFmtId="0" fontId="1" fillId="0" borderId="16" xfId="0" quotePrefix="1" applyFont="1" applyBorder="1" applyAlignment="1">
      <alignment horizontal="center" vertical="center"/>
    </xf>
    <xf numFmtId="0" fontId="1" fillId="0" borderId="16" xfId="0" quotePrefix="1" applyFont="1" applyBorder="1" applyAlignment="1">
      <alignment horizontal="center" vertical="center" wrapText="1"/>
    </xf>
    <xf numFmtId="0" fontId="1" fillId="0" borderId="1" xfId="0" applyFont="1" applyFill="1" applyBorder="1" applyAlignment="1">
      <alignment horizontal="center"/>
    </xf>
    <xf numFmtId="0" fontId="1" fillId="0" borderId="0" xfId="0" applyFont="1" applyFill="1"/>
    <xf numFmtId="14" fontId="6" fillId="0" borderId="0" xfId="8" applyNumberFormat="1" applyFont="1" applyAlignment="1" applyProtection="1">
      <alignment horizontal="left" vertical="center" wrapText="1"/>
      <protection locked="0"/>
    </xf>
    <xf numFmtId="0" fontId="1" fillId="0" borderId="7" xfId="0" applyFont="1" applyBorder="1" applyAlignment="1">
      <alignment horizontal="centerContinuous"/>
    </xf>
    <xf numFmtId="0" fontId="1" fillId="0" borderId="8" xfId="0" applyFont="1" applyBorder="1" applyAlignment="1">
      <alignment horizontal="centerContinuous"/>
    </xf>
    <xf numFmtId="0" fontId="2" fillId="0" borderId="0" xfId="6" quotePrefix="1" applyFont="1" applyAlignment="1">
      <alignment horizontal="left" vertical="center"/>
    </xf>
    <xf numFmtId="0" fontId="2" fillId="0" borderId="0" xfId="6" applyFont="1" applyAlignment="1">
      <alignment horizontal="left" vertical="center"/>
    </xf>
    <xf numFmtId="0" fontId="2" fillId="0" borderId="0" xfId="8" applyFont="1" applyAlignment="1">
      <alignment vertical="center"/>
    </xf>
    <xf numFmtId="0" fontId="1" fillId="0" borderId="0" xfId="8" applyFont="1" applyAlignment="1">
      <alignment vertical="center"/>
    </xf>
    <xf numFmtId="0" fontId="1" fillId="0" borderId="0" xfId="6" applyFont="1" applyAlignment="1">
      <alignment horizontal="right" vertical="center"/>
    </xf>
    <xf numFmtId="0" fontId="14" fillId="0" borderId="0" xfId="8" applyFont="1" applyAlignment="1">
      <alignment vertical="center"/>
    </xf>
    <xf numFmtId="0" fontId="1" fillId="0" borderId="0" xfId="0" applyFont="1" applyFill="1" applyAlignment="1">
      <alignment horizontal="center"/>
    </xf>
    <xf numFmtId="0" fontId="1" fillId="0" borderId="0" xfId="0" applyFont="1" applyBorder="1" applyAlignment="1"/>
    <xf numFmtId="0" fontId="1" fillId="0" borderId="7" xfId="0" applyFont="1" applyBorder="1" applyAlignment="1">
      <alignment horizontal="center" vertical="center"/>
    </xf>
    <xf numFmtId="0" fontId="1" fillId="0" borderId="14" xfId="0" applyFont="1" applyBorder="1" applyAlignment="1"/>
    <xf numFmtId="41" fontId="1" fillId="0" borderId="0" xfId="2" quotePrefix="1" applyFont="1" applyBorder="1" applyAlignment="1">
      <alignment horizontal="center" vertical="center"/>
    </xf>
    <xf numFmtId="0" fontId="1" fillId="0" borderId="0" xfId="6" applyFont="1" applyAlignment="1">
      <alignment vertical="center"/>
    </xf>
    <xf numFmtId="0" fontId="2" fillId="0" borderId="0" xfId="6" applyFont="1" applyAlignment="1" applyProtection="1">
      <alignment horizontal="center" vertical="center"/>
      <protection locked="0"/>
    </xf>
    <xf numFmtId="0" fontId="2" fillId="0" borderId="0" xfId="6" quotePrefix="1" applyFont="1" applyAlignment="1" applyProtection="1">
      <alignment horizontal="center" vertical="center"/>
      <protection locked="0"/>
    </xf>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166" fontId="1" fillId="0" borderId="0" xfId="0" applyNumberFormat="1"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9" xfId="0" applyFont="1" applyBorder="1" applyAlignment="1">
      <alignment horizontal="left" vertical="center"/>
    </xf>
    <xf numFmtId="0" fontId="1" fillId="0" borderId="19" xfId="0" applyFont="1" applyBorder="1" applyAlignment="1">
      <alignment horizontal="center" vertical="center"/>
    </xf>
    <xf numFmtId="0" fontId="1" fillId="0" borderId="19" xfId="0" applyFont="1" applyBorder="1" applyAlignment="1">
      <alignment vertical="center"/>
    </xf>
    <xf numFmtId="41" fontId="2" fillId="2" borderId="0" xfId="2" quotePrefix="1" applyFont="1" applyFill="1" applyBorder="1" applyAlignment="1">
      <alignment horizontal="center" vertical="center"/>
    </xf>
    <xf numFmtId="0" fontId="7" fillId="0" borderId="0" xfId="0" applyFont="1" applyBorder="1" applyAlignment="1">
      <alignment horizontal="left" vertical="center"/>
    </xf>
    <xf numFmtId="41" fontId="1" fillId="0" borderId="0" xfId="2" applyFont="1" applyAlignment="1">
      <alignment horizontal="left" vertical="center"/>
    </xf>
    <xf numFmtId="0" fontId="7" fillId="0" borderId="0" xfId="8" applyFont="1" applyAlignment="1">
      <alignment horizontal="left" vertical="center"/>
    </xf>
    <xf numFmtId="0" fontId="1" fillId="0" borderId="0" xfId="0" applyFont="1" applyAlignment="1">
      <alignment horizontal="left" vertical="top"/>
    </xf>
    <xf numFmtId="0" fontId="1" fillId="0" borderId="0" xfId="0" applyFont="1" applyAlignment="1">
      <alignment horizontal="left" vertical="top" wrapText="1" indent="1"/>
    </xf>
    <xf numFmtId="0" fontId="8" fillId="0" borderId="0" xfId="0" applyFont="1"/>
    <xf numFmtId="0" fontId="1" fillId="0" borderId="0" xfId="0" applyFont="1" applyAlignment="1">
      <alignment horizontal="right" vertical="top"/>
    </xf>
    <xf numFmtId="0" fontId="2" fillId="0" borderId="0" xfId="0" applyFont="1" applyAlignment="1">
      <alignment horizontal="left" vertical="top"/>
    </xf>
    <xf numFmtId="0" fontId="1" fillId="0" borderId="0" xfId="0" applyFont="1" applyAlignment="1">
      <alignment vertical="top" wrapText="1"/>
    </xf>
    <xf numFmtId="0" fontId="14" fillId="0" borderId="0" xfId="8" applyFont="1" applyAlignment="1">
      <alignment horizontal="left"/>
    </xf>
    <xf numFmtId="0" fontId="1" fillId="0" borderId="0" xfId="0" quotePrefix="1" applyFont="1" applyAlignment="1">
      <alignment horizontal="left" vertical="top"/>
    </xf>
    <xf numFmtId="0" fontId="2" fillId="0" borderId="0" xfId="8" applyFont="1"/>
    <xf numFmtId="41" fontId="1" fillId="0" borderId="0" xfId="0" applyNumberFormat="1" applyFont="1" applyBorder="1" applyAlignment="1">
      <alignment horizontal="left" vertical="center"/>
    </xf>
    <xf numFmtId="41" fontId="1" fillId="0" borderId="1" xfId="0" applyNumberFormat="1" applyFont="1" applyBorder="1" applyAlignment="1">
      <alignment vertical="center"/>
    </xf>
    <xf numFmtId="41" fontId="1" fillId="0" borderId="0" xfId="0" applyNumberFormat="1" applyFont="1" applyBorder="1" applyAlignment="1">
      <alignment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3" xfId="0" applyFont="1" applyFill="1" applyBorder="1" applyAlignment="1">
      <alignment horizontal="center" vertical="center" wrapText="1"/>
    </xf>
    <xf numFmtId="0" fontId="1" fillId="0" borderId="2" xfId="0" applyFont="1" applyBorder="1" applyAlignment="1"/>
    <xf numFmtId="0" fontId="1" fillId="0" borderId="25" xfId="0" applyFont="1" applyFill="1" applyBorder="1" applyAlignment="1">
      <alignment horizontal="center"/>
    </xf>
    <xf numFmtId="0" fontId="16" fillId="0" borderId="0" xfId="8" applyFont="1" applyAlignment="1" applyProtection="1">
      <alignment horizontal="center" vertical="center"/>
      <protection locked="0"/>
    </xf>
    <xf numFmtId="0" fontId="15" fillId="0" borderId="15" xfId="0" applyFont="1" applyBorder="1" applyAlignment="1">
      <alignment horizontal="center" vertical="center"/>
    </xf>
    <xf numFmtId="0" fontId="15" fillId="0" borderId="15" xfId="0" applyFont="1" applyBorder="1" applyAlignment="1">
      <alignment horizontal="center" vertical="center" wrapText="1"/>
    </xf>
    <xf numFmtId="0" fontId="5" fillId="3" borderId="0" xfId="0" applyFont="1" applyFill="1" applyBorder="1" applyAlignment="1">
      <alignment horizontal="center" vertical="center"/>
    </xf>
    <xf numFmtId="0" fontId="11" fillId="3" borderId="0" xfId="0" applyFont="1" applyFill="1" applyBorder="1" applyAlignment="1">
      <alignment horizontal="left" vertical="center"/>
    </xf>
    <xf numFmtId="41" fontId="5" fillId="3" borderId="0" xfId="2" quotePrefix="1" applyFont="1" applyFill="1" applyBorder="1" applyAlignment="1">
      <alignment horizontal="center" vertical="center"/>
    </xf>
    <xf numFmtId="10" fontId="17" fillId="3" borderId="0" xfId="9" quotePrefix="1" applyNumberFormat="1" applyFont="1" applyFill="1" applyBorder="1" applyAlignment="1">
      <alignment horizontal="center" vertical="center"/>
    </xf>
    <xf numFmtId="165" fontId="17" fillId="3" borderId="0" xfId="2" quotePrefix="1" applyNumberFormat="1" applyFont="1" applyFill="1" applyBorder="1" applyAlignment="1">
      <alignment horizontal="center"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quotePrefix="1"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 fillId="0" borderId="6" xfId="0" applyFont="1" applyBorder="1" applyAlignment="1"/>
    <xf numFmtId="0" fontId="1" fillId="0" borderId="5" xfId="0" applyFont="1" applyBorder="1" applyAlignment="1"/>
    <xf numFmtId="0" fontId="2" fillId="0" borderId="0" xfId="7" quotePrefix="1" applyFont="1" applyAlignment="1" applyProtection="1">
      <alignment horizontal="left"/>
      <protection locked="0"/>
    </xf>
    <xf numFmtId="0" fontId="2" fillId="0" borderId="0" xfId="7" applyFont="1" applyAlignment="1" applyProtection="1">
      <alignment horizontal="left"/>
      <protection locked="0"/>
    </xf>
    <xf numFmtId="0" fontId="2" fillId="0" borderId="0" xfId="7" applyFont="1" applyAlignment="1" applyProtection="1">
      <alignment horizontal="centerContinuous"/>
      <protection locked="0"/>
    </xf>
    <xf numFmtId="0" fontId="2" fillId="0" borderId="0" xfId="7" applyFont="1" applyFill="1" applyAlignment="1" applyProtection="1">
      <alignment horizontal="centerContinuous"/>
      <protection locked="0"/>
    </xf>
    <xf numFmtId="0" fontId="2" fillId="0" borderId="0" xfId="7" applyFont="1" applyBorder="1" applyAlignment="1" applyProtection="1">
      <alignment horizontal="right"/>
      <protection locked="0"/>
    </xf>
    <xf numFmtId="0" fontId="1" fillId="0" borderId="0" xfId="7" applyFont="1"/>
    <xf numFmtId="0" fontId="2" fillId="0" borderId="1" xfId="7" applyFont="1" applyBorder="1" applyAlignment="1">
      <alignment horizontal="left" vertical="center"/>
    </xf>
    <xf numFmtId="0" fontId="2" fillId="0" borderId="1" xfId="7" applyFont="1" applyBorder="1" applyAlignment="1">
      <alignment horizontal="center" vertical="center"/>
    </xf>
    <xf numFmtId="0" fontId="2" fillId="0" borderId="2" xfId="7" applyFont="1" applyBorder="1" applyAlignment="1">
      <alignment horizontal="left" vertical="center"/>
    </xf>
    <xf numFmtId="0" fontId="2" fillId="0" borderId="0" xfId="7" applyFont="1" applyBorder="1" applyAlignment="1">
      <alignment horizontal="left" vertical="center"/>
    </xf>
    <xf numFmtId="0" fontId="2" fillId="0" borderId="0" xfId="7" applyFont="1" applyBorder="1" applyAlignment="1">
      <alignment horizontal="center" vertical="center"/>
    </xf>
    <xf numFmtId="0" fontId="2" fillId="0" borderId="3" xfId="7" applyFont="1" applyBorder="1" applyAlignment="1">
      <alignment horizontal="left" vertical="center"/>
    </xf>
    <xf numFmtId="0" fontId="1" fillId="0" borderId="7" xfId="0" applyFont="1" applyBorder="1" applyAlignment="1"/>
    <xf numFmtId="0" fontId="1" fillId="0" borderId="9" xfId="7" applyFont="1" applyFill="1" applyBorder="1" applyAlignment="1">
      <alignment horizontal="center" vertical="center"/>
    </xf>
    <xf numFmtId="0" fontId="1" fillId="0" borderId="35" xfId="7" quotePrefix="1" applyFont="1" applyBorder="1" applyAlignment="1">
      <alignment horizontal="center" vertical="center"/>
    </xf>
    <xf numFmtId="0" fontId="1" fillId="0" borderId="16" xfId="7" quotePrefix="1" applyFont="1" applyBorder="1" applyAlignment="1">
      <alignment horizontal="center" vertical="center"/>
    </xf>
    <xf numFmtId="0" fontId="1" fillId="0" borderId="1" xfId="7" applyFont="1" applyFill="1" applyBorder="1" applyAlignment="1">
      <alignment horizontal="center"/>
    </xf>
    <xf numFmtId="0" fontId="1" fillId="0" borderId="0" xfId="7" applyFont="1" applyAlignment="1">
      <alignment horizontal="center"/>
    </xf>
    <xf numFmtId="0" fontId="1" fillId="0" borderId="0" xfId="7" applyFont="1" applyFill="1"/>
    <xf numFmtId="0" fontId="1" fillId="0" borderId="0" xfId="8" applyFont="1" applyFill="1"/>
    <xf numFmtId="0" fontId="1" fillId="0" borderId="0" xfId="8" quotePrefix="1" applyFont="1" applyFill="1"/>
    <xf numFmtId="0" fontId="1" fillId="0" borderId="0" xfId="7" applyFont="1" applyBorder="1" applyAlignment="1">
      <alignment horizontal="centerContinuous"/>
    </xf>
    <xf numFmtId="0" fontId="1" fillId="0" borderId="0" xfId="7" applyFont="1" applyFill="1" applyBorder="1" applyAlignment="1">
      <alignment horizontal="centerContinuous"/>
    </xf>
    <xf numFmtId="0" fontId="1" fillId="0" borderId="3" xfId="7" applyFont="1" applyBorder="1" applyAlignment="1">
      <alignment horizontal="centerContinuous"/>
    </xf>
    <xf numFmtId="0" fontId="1" fillId="0" borderId="22" xfId="0" applyFont="1" applyFill="1" applyBorder="1" applyAlignment="1">
      <alignment horizontal="center"/>
    </xf>
    <xf numFmtId="0" fontId="1" fillId="0" borderId="36" xfId="0" quotePrefix="1" applyFont="1" applyBorder="1" applyAlignment="1">
      <alignment horizontal="center" vertical="center" wrapText="1"/>
    </xf>
    <xf numFmtId="0" fontId="1" fillId="0" borderId="9" xfId="0" quotePrefix="1" applyFont="1" applyBorder="1" applyAlignment="1">
      <alignment horizontal="center" vertical="center"/>
    </xf>
    <xf numFmtId="0" fontId="2" fillId="0" borderId="7" xfId="0" applyFont="1" applyBorder="1" applyAlignment="1" applyProtection="1">
      <protection locked="0"/>
    </xf>
    <xf numFmtId="0" fontId="2" fillId="0" borderId="0" xfId="0" applyFont="1" applyAlignment="1" applyProtection="1">
      <alignment horizontal="centerContinuous"/>
      <protection locked="0"/>
    </xf>
    <xf numFmtId="0" fontId="2" fillId="0" borderId="0" xfId="0" applyFont="1" applyAlignment="1" applyProtection="1">
      <alignment horizontal="left"/>
      <protection locked="0"/>
    </xf>
    <xf numFmtId="0" fontId="2" fillId="0" borderId="0" xfId="0" quotePrefix="1" applyFont="1" applyAlignment="1" applyProtection="1">
      <alignment horizontal="left"/>
      <protection locked="0"/>
    </xf>
    <xf numFmtId="0" fontId="1" fillId="0" borderId="2" xfId="0" applyFont="1" applyBorder="1"/>
    <xf numFmtId="0" fontId="1" fillId="0" borderId="7" xfId="0" applyFont="1" applyBorder="1" applyAlignment="1">
      <alignment horizontal="left" vertical="center"/>
    </xf>
    <xf numFmtId="0" fontId="1" fillId="0" borderId="8" xfId="0" applyFont="1" applyBorder="1"/>
    <xf numFmtId="0" fontId="1" fillId="0" borderId="19" xfId="0" quotePrefix="1" applyFont="1" applyBorder="1" applyAlignment="1">
      <alignment horizontal="centerContinuous"/>
    </xf>
    <xf numFmtId="0" fontId="1" fillId="0" borderId="19" xfId="0" applyFont="1" applyBorder="1" applyAlignment="1">
      <alignment horizontal="centerContinuous"/>
    </xf>
    <xf numFmtId="0" fontId="1" fillId="0" borderId="19" xfId="0" applyFont="1" applyBorder="1" applyAlignment="1"/>
    <xf numFmtId="41" fontId="1" fillId="0" borderId="19" xfId="0" applyNumberFormat="1" applyFont="1" applyBorder="1" applyAlignment="1">
      <alignment horizontal="left" vertical="center"/>
    </xf>
    <xf numFmtId="0" fontId="1" fillId="0" borderId="19" xfId="7" applyFont="1" applyBorder="1" applyAlignment="1">
      <alignment horizontal="centerContinuous"/>
    </xf>
    <xf numFmtId="0" fontId="1" fillId="0" borderId="19" xfId="7" applyFont="1" applyFill="1" applyBorder="1" applyAlignment="1">
      <alignment horizontal="centerContinuous"/>
    </xf>
    <xf numFmtId="0" fontId="1" fillId="0" borderId="7" xfId="0" applyFont="1" applyBorder="1"/>
    <xf numFmtId="41" fontId="1" fillId="0" borderId="7" xfId="2" applyFont="1" applyBorder="1" applyAlignment="1">
      <alignment horizontal="left" vertical="center"/>
    </xf>
    <xf numFmtId="0" fontId="1" fillId="0" borderId="19" xfId="0" applyFont="1" applyBorder="1"/>
    <xf numFmtId="41" fontId="1" fillId="0" borderId="19" xfId="2" applyFont="1" applyBorder="1" applyAlignment="1">
      <alignment horizontal="left" vertical="center"/>
    </xf>
    <xf numFmtId="0" fontId="15" fillId="0" borderId="18" xfId="0" applyFont="1" applyBorder="1" applyAlignment="1">
      <alignment horizontal="center" vertical="center"/>
    </xf>
    <xf numFmtId="0" fontId="15" fillId="0" borderId="15" xfId="0" applyFont="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1" xfId="0" applyFont="1" applyBorder="1" applyAlignment="1">
      <alignment horizontal="centerContinuous"/>
    </xf>
    <xf numFmtId="0" fontId="1" fillId="0" borderId="44" xfId="0" applyFont="1" applyFill="1" applyBorder="1" applyAlignment="1">
      <alignment horizontal="center" vertical="center"/>
    </xf>
    <xf numFmtId="0" fontId="1" fillId="0" borderId="13" xfId="7" quotePrefix="1" applyFont="1" applyBorder="1" applyAlignment="1">
      <alignment horizontal="center" vertical="center"/>
    </xf>
    <xf numFmtId="41" fontId="1" fillId="0" borderId="1" xfId="0" applyNumberFormat="1" applyFont="1" applyBorder="1" applyAlignment="1">
      <alignment horizontal="left" vertical="center" wrapText="1"/>
    </xf>
    <xf numFmtId="14" fontId="6" fillId="0" borderId="0" xfId="8" applyNumberFormat="1" applyFont="1" applyAlignment="1" applyProtection="1">
      <alignment horizontal="left" vertical="center" wrapText="1"/>
      <protection locked="0"/>
    </xf>
    <xf numFmtId="0" fontId="1" fillId="0" borderId="18" xfId="0" applyFont="1" applyBorder="1" applyAlignment="1">
      <alignment horizontal="centerContinuous"/>
    </xf>
    <xf numFmtId="0" fontId="1" fillId="0" borderId="19" xfId="0" quotePrefix="1" applyFont="1" applyBorder="1" applyAlignment="1">
      <alignment horizontal="center" vertical="center" wrapText="1"/>
    </xf>
    <xf numFmtId="9" fontId="1" fillId="0" borderId="23" xfId="9" applyFont="1" applyFill="1" applyBorder="1" applyAlignment="1">
      <alignment vertical="center"/>
    </xf>
    <xf numFmtId="0" fontId="1" fillId="0" borderId="25" xfId="7" applyFont="1" applyFill="1" applyBorder="1" applyAlignment="1">
      <alignment horizontal="center" vertical="center"/>
    </xf>
    <xf numFmtId="41" fontId="1" fillId="0" borderId="21" xfId="2" applyFont="1" applyFill="1" applyBorder="1" applyAlignment="1">
      <alignment horizontal="center" vertical="center"/>
    </xf>
    <xf numFmtId="9" fontId="1" fillId="0" borderId="21" xfId="9" applyFont="1" applyFill="1" applyBorder="1" applyAlignment="1">
      <alignment vertical="center"/>
    </xf>
    <xf numFmtId="41" fontId="1" fillId="0" borderId="20" xfId="2" applyFont="1" applyFill="1" applyBorder="1" applyAlignment="1">
      <alignment horizontal="center" vertical="center"/>
    </xf>
    <xf numFmtId="0" fontId="1" fillId="0" borderId="20" xfId="7" applyFont="1" applyFill="1" applyBorder="1" applyAlignment="1">
      <alignment horizontal="left" vertical="center"/>
    </xf>
    <xf numFmtId="164" fontId="1" fillId="0" borderId="21" xfId="1" applyNumberFormat="1" applyFont="1" applyFill="1" applyBorder="1" applyAlignment="1">
      <alignment vertical="center"/>
    </xf>
    <xf numFmtId="41" fontId="1" fillId="0" borderId="21" xfId="1" applyNumberFormat="1" applyFont="1" applyFill="1" applyBorder="1" applyAlignment="1">
      <alignment vertical="center"/>
    </xf>
    <xf numFmtId="41" fontId="1" fillId="0" borderId="38" xfId="1" applyNumberFormat="1" applyFont="1" applyFill="1" applyBorder="1" applyAlignment="1">
      <alignment vertical="center"/>
    </xf>
    <xf numFmtId="0" fontId="1" fillId="0" borderId="22" xfId="7" applyFont="1" applyFill="1" applyBorder="1" applyAlignment="1">
      <alignment horizontal="center" vertical="center"/>
    </xf>
    <xf numFmtId="41" fontId="1" fillId="0" borderId="23" xfId="2" applyFont="1" applyFill="1" applyBorder="1" applyAlignment="1">
      <alignment horizontal="center" vertical="center"/>
    </xf>
    <xf numFmtId="164" fontId="1" fillId="0" borderId="23" xfId="1" applyNumberFormat="1" applyFont="1" applyFill="1" applyBorder="1" applyAlignment="1">
      <alignment vertical="center"/>
    </xf>
    <xf numFmtId="41" fontId="1" fillId="0" borderId="23" xfId="1" applyNumberFormat="1" applyFont="1" applyFill="1" applyBorder="1" applyAlignment="1">
      <alignment vertical="center"/>
    </xf>
    <xf numFmtId="41" fontId="1" fillId="0" borderId="17" xfId="1" applyNumberFormat="1" applyFont="1" applyFill="1" applyBorder="1" applyAlignment="1">
      <alignment vertical="center"/>
    </xf>
    <xf numFmtId="41" fontId="1" fillId="0" borderId="1" xfId="0" applyNumberFormat="1" applyFont="1" applyBorder="1" applyAlignment="1">
      <alignment horizontal="left" vertical="center"/>
    </xf>
    <xf numFmtId="0" fontId="1" fillId="0" borderId="23" xfId="0" applyNumberFormat="1" applyFont="1" applyFill="1" applyBorder="1" applyAlignment="1">
      <alignment horizontal="center" vertical="center" wrapText="1"/>
    </xf>
    <xf numFmtId="41" fontId="1" fillId="0" borderId="24" xfId="2" applyFont="1" applyFill="1" applyBorder="1" applyAlignment="1">
      <alignment horizontal="center" vertical="center"/>
    </xf>
    <xf numFmtId="10" fontId="1" fillId="0" borderId="0" xfId="9" applyNumberFormat="1" applyFont="1"/>
    <xf numFmtId="41" fontId="1" fillId="0" borderId="23" xfId="2" applyFont="1" applyFill="1" applyBorder="1" applyAlignment="1">
      <alignment horizontal="left" vertical="center"/>
    </xf>
    <xf numFmtId="41" fontId="1" fillId="0" borderId="21" xfId="2" applyFont="1" applyFill="1" applyBorder="1" applyAlignment="1">
      <alignment horizontal="left" vertical="center"/>
    </xf>
    <xf numFmtId="0" fontId="1" fillId="0" borderId="40" xfId="0" applyFont="1" applyFill="1" applyBorder="1" applyAlignment="1">
      <alignment horizontal="center" vertical="center" wrapText="1"/>
    </xf>
    <xf numFmtId="0" fontId="1" fillId="0" borderId="40" xfId="0" quotePrefix="1" applyFont="1" applyFill="1" applyBorder="1" applyAlignment="1">
      <alignment horizontal="center" vertical="center" wrapText="1"/>
    </xf>
    <xf numFmtId="0" fontId="1" fillId="0" borderId="40" xfId="0" applyFont="1" applyFill="1" applyBorder="1" applyAlignment="1">
      <alignment horizontal="center" vertical="center"/>
    </xf>
    <xf numFmtId="41" fontId="1" fillId="0" borderId="40" xfId="3" applyNumberFormat="1" applyFont="1" applyFill="1" applyBorder="1" applyAlignment="1">
      <alignment horizontal="center" vertical="center" wrapText="1"/>
    </xf>
    <xf numFmtId="43" fontId="1" fillId="0" borderId="40" xfId="1" applyFont="1" applyFill="1" applyBorder="1" applyAlignment="1">
      <alignment horizontal="center" vertical="center"/>
    </xf>
    <xf numFmtId="43" fontId="1" fillId="0" borderId="40" xfId="1" applyNumberFormat="1" applyFont="1" applyFill="1" applyBorder="1" applyAlignment="1">
      <alignment horizontal="center" vertical="center" wrapText="1"/>
    </xf>
    <xf numFmtId="43" fontId="1" fillId="0" borderId="41" xfId="1" applyNumberFormat="1" applyFont="1" applyFill="1" applyBorder="1" applyAlignment="1">
      <alignment horizontal="center" vertical="center" wrapText="1"/>
    </xf>
    <xf numFmtId="0" fontId="1" fillId="0" borderId="23" xfId="0" quotePrefix="1" applyFont="1" applyFill="1" applyBorder="1" applyAlignment="1">
      <alignment horizontal="center" vertical="center" wrapText="1"/>
    </xf>
    <xf numFmtId="41" fontId="1" fillId="0" borderId="23" xfId="3" applyNumberFormat="1" applyFont="1" applyFill="1" applyBorder="1" applyAlignment="1">
      <alignment horizontal="center" vertical="center" wrapText="1"/>
    </xf>
    <xf numFmtId="43" fontId="1" fillId="0" borderId="23" xfId="1" applyFont="1" applyFill="1" applyBorder="1" applyAlignment="1">
      <alignment horizontal="center" vertical="center"/>
    </xf>
    <xf numFmtId="43" fontId="1" fillId="0" borderId="23" xfId="1" applyNumberFormat="1" applyFont="1" applyFill="1" applyBorder="1" applyAlignment="1">
      <alignment horizontal="center" vertical="center" wrapText="1"/>
    </xf>
    <xf numFmtId="43" fontId="1" fillId="0" borderId="17" xfId="1" applyNumberFormat="1" applyFont="1" applyFill="1" applyBorder="1" applyAlignment="1">
      <alignment horizontal="center" vertical="center" wrapText="1"/>
    </xf>
    <xf numFmtId="10" fontId="1" fillId="0" borderId="40" xfId="9" applyNumberFormat="1" applyFont="1" applyFill="1" applyBorder="1" applyAlignment="1">
      <alignment horizontal="center" vertical="center"/>
    </xf>
    <xf numFmtId="10" fontId="1" fillId="0" borderId="23" xfId="9" applyNumberFormat="1" applyFont="1" applyFill="1" applyBorder="1" applyAlignment="1">
      <alignment horizontal="center" vertical="center"/>
    </xf>
    <xf numFmtId="43" fontId="1" fillId="0" borderId="0" xfId="0" applyNumberFormat="1" applyFont="1" applyFill="1"/>
    <xf numFmtId="10" fontId="17" fillId="4" borderId="47" xfId="9" quotePrefix="1" applyNumberFormat="1" applyFont="1" applyFill="1" applyBorder="1" applyAlignment="1">
      <alignment horizontal="center" vertical="center"/>
    </xf>
    <xf numFmtId="0" fontId="21" fillId="0" borderId="0" xfId="0" applyFont="1" applyBorder="1"/>
    <xf numFmtId="0" fontId="21" fillId="0" borderId="0" xfId="0" applyFont="1" applyBorder="1" applyAlignment="1">
      <alignment horizontal="center"/>
    </xf>
    <xf numFmtId="0" fontId="21" fillId="0" borderId="0" xfId="0" applyFont="1" applyBorder="1" applyAlignment="1">
      <alignment vertical="top"/>
    </xf>
    <xf numFmtId="0" fontId="21" fillId="0" borderId="0" xfId="0" applyFont="1" applyBorder="1" applyAlignment="1">
      <alignment horizontal="center" vertical="top"/>
    </xf>
    <xf numFmtId="0" fontId="21" fillId="0" borderId="0" xfId="0" applyFont="1" applyBorder="1" applyAlignment="1"/>
    <xf numFmtId="0" fontId="21" fillId="0" borderId="0" xfId="0" quotePrefix="1" applyFont="1" applyBorder="1" applyAlignment="1">
      <alignment horizontal="center" vertical="top"/>
    </xf>
    <xf numFmtId="0" fontId="21" fillId="0" borderId="0" xfId="0" applyFont="1" applyBorder="1" applyAlignment="1">
      <alignment horizontal="left" vertical="top"/>
    </xf>
    <xf numFmtId="0" fontId="21" fillId="0" borderId="0" xfId="0" applyFont="1" applyBorder="1" applyAlignment="1">
      <alignment vertical="center"/>
    </xf>
    <xf numFmtId="9" fontId="21" fillId="0" borderId="59" xfId="9" applyFont="1" applyBorder="1" applyAlignment="1">
      <alignment vertical="top"/>
    </xf>
    <xf numFmtId="9" fontId="21" fillId="0" borderId="60" xfId="9" applyFont="1" applyBorder="1" applyAlignment="1">
      <alignment vertical="top"/>
    </xf>
    <xf numFmtId="9" fontId="21" fillId="0" borderId="0" xfId="9" applyFont="1" applyBorder="1" applyAlignment="1">
      <alignment vertical="top"/>
    </xf>
    <xf numFmtId="9" fontId="21" fillId="0" borderId="58" xfId="9" applyFont="1" applyBorder="1" applyAlignment="1">
      <alignment vertical="top"/>
    </xf>
    <xf numFmtId="9" fontId="21" fillId="0" borderId="58" xfId="9" applyFont="1" applyBorder="1" applyAlignment="1"/>
    <xf numFmtId="9" fontId="21" fillId="0" borderId="0" xfId="9" applyFont="1" applyBorder="1" applyAlignment="1"/>
    <xf numFmtId="0" fontId="21" fillId="0" borderId="0" xfId="0" quotePrefix="1" applyFont="1" applyBorder="1" applyAlignment="1">
      <alignment vertical="top"/>
    </xf>
    <xf numFmtId="0" fontId="21" fillId="0" borderId="0" xfId="0" applyFont="1" applyBorder="1" applyAlignment="1">
      <alignment vertical="top" wrapText="1"/>
    </xf>
    <xf numFmtId="10" fontId="21" fillId="0" borderId="0" xfId="0" applyNumberFormat="1" applyFont="1" applyBorder="1" applyAlignment="1">
      <alignment horizontal="left" vertical="top"/>
    </xf>
    <xf numFmtId="0" fontId="20" fillId="5" borderId="23" xfId="0" applyFont="1" applyFill="1" applyBorder="1" applyAlignment="1">
      <alignment horizontal="center" vertical="center" wrapText="1"/>
    </xf>
    <xf numFmtId="0" fontId="20" fillId="5" borderId="23" xfId="0" applyFont="1" applyFill="1" applyBorder="1" applyAlignment="1">
      <alignment horizontal="center" vertical="center"/>
    </xf>
    <xf numFmtId="0" fontId="24" fillId="0" borderId="0" xfId="0" applyFont="1" applyBorder="1" applyAlignment="1">
      <alignment vertical="center"/>
    </xf>
    <xf numFmtId="0" fontId="25" fillId="5" borderId="23" xfId="0" applyFont="1" applyFill="1" applyBorder="1" applyAlignment="1">
      <alignment horizontal="center" vertical="center"/>
    </xf>
    <xf numFmtId="0" fontId="25" fillId="5" borderId="23" xfId="0" applyFont="1" applyFill="1" applyBorder="1" applyAlignment="1">
      <alignment horizontal="center" vertical="center" wrapText="1"/>
    </xf>
    <xf numFmtId="0" fontId="20" fillId="6" borderId="23" xfId="0" applyFont="1" applyFill="1" applyBorder="1" applyAlignment="1">
      <alignment horizontal="center" vertical="center"/>
    </xf>
    <xf numFmtId="0" fontId="20" fillId="6" borderId="23" xfId="0" applyFont="1" applyFill="1" applyBorder="1" applyAlignment="1">
      <alignment vertical="center"/>
    </xf>
    <xf numFmtId="0" fontId="21" fillId="6" borderId="23" xfId="0" applyFont="1" applyFill="1" applyBorder="1" applyAlignment="1">
      <alignment vertical="center"/>
    </xf>
    <xf numFmtId="0" fontId="21" fillId="6" borderId="23" xfId="0" applyFont="1" applyFill="1" applyBorder="1" applyAlignment="1">
      <alignment horizontal="center" vertical="center"/>
    </xf>
    <xf numFmtId="0" fontId="21" fillId="6" borderId="28" xfId="0" applyNumberFormat="1" applyFont="1" applyFill="1" applyBorder="1" applyAlignment="1">
      <alignment horizontal="center" vertical="center"/>
    </xf>
    <xf numFmtId="0" fontId="21" fillId="6" borderId="59" xfId="0" applyNumberFormat="1" applyFont="1" applyFill="1" applyBorder="1" applyAlignment="1">
      <alignment horizontal="left" vertical="center"/>
    </xf>
    <xf numFmtId="0" fontId="21" fillId="6" borderId="24" xfId="0" applyNumberFormat="1" applyFont="1" applyFill="1" applyBorder="1" applyAlignment="1">
      <alignment horizontal="left" vertical="center"/>
    </xf>
    <xf numFmtId="0" fontId="21" fillId="0" borderId="23" xfId="0" applyFont="1" applyBorder="1" applyAlignment="1">
      <alignment horizontal="center" vertical="center"/>
    </xf>
    <xf numFmtId="0" fontId="20" fillId="6" borderId="23" xfId="0" quotePrefix="1" applyFont="1" applyFill="1" applyBorder="1" applyAlignment="1">
      <alignment horizontal="center" vertical="center"/>
    </xf>
    <xf numFmtId="0" fontId="24" fillId="0" borderId="0" xfId="0" applyFont="1" applyBorder="1"/>
    <xf numFmtId="0" fontId="24" fillId="0" borderId="0" xfId="0" applyFont="1" applyBorder="1" applyAlignment="1"/>
    <xf numFmtId="0" fontId="28" fillId="0" borderId="0" xfId="0" applyFont="1" applyBorder="1"/>
    <xf numFmtId="43" fontId="31" fillId="6" borderId="23" xfId="1" applyFont="1" applyFill="1" applyBorder="1" applyAlignment="1">
      <alignment horizontal="center" vertical="center"/>
    </xf>
    <xf numFmtId="10" fontId="31" fillId="6" borderId="23" xfId="9" applyNumberFormat="1" applyFont="1" applyFill="1" applyBorder="1" applyAlignment="1">
      <alignment horizontal="center" vertical="center"/>
    </xf>
    <xf numFmtId="41" fontId="5" fillId="0" borderId="47" xfId="2" quotePrefix="1" applyFont="1" applyBorder="1" applyAlignment="1">
      <alignment vertical="center"/>
    </xf>
    <xf numFmtId="41" fontId="5" fillId="0" borderId="48" xfId="2" quotePrefix="1" applyFont="1" applyBorder="1" applyAlignment="1">
      <alignment vertical="center"/>
    </xf>
    <xf numFmtId="165" fontId="17" fillId="0" borderId="47" xfId="2" quotePrefix="1" applyNumberFormat="1" applyFont="1" applyFill="1" applyBorder="1" applyAlignment="1">
      <alignment vertical="center"/>
    </xf>
    <xf numFmtId="165" fontId="17" fillId="0" borderId="48" xfId="2" quotePrefix="1" applyNumberFormat="1" applyFont="1" applyFill="1" applyBorder="1" applyAlignment="1">
      <alignment vertical="center"/>
    </xf>
    <xf numFmtId="41" fontId="5" fillId="0" borderId="48" xfId="2" quotePrefix="1" applyFont="1" applyFill="1" applyBorder="1" applyAlignment="1">
      <alignment vertical="center"/>
    </xf>
    <xf numFmtId="10" fontId="5" fillId="0" borderId="47" xfId="9" quotePrefix="1" applyNumberFormat="1" applyFont="1" applyBorder="1" applyAlignment="1">
      <alignment vertical="center"/>
    </xf>
    <xf numFmtId="10" fontId="5" fillId="0" borderId="48" xfId="9" quotePrefix="1" applyNumberFormat="1" applyFont="1" applyBorder="1" applyAlignment="1">
      <alignment vertical="center"/>
    </xf>
    <xf numFmtId="165" fontId="5" fillId="0" borderId="47" xfId="2" quotePrefix="1" applyNumberFormat="1" applyFont="1" applyBorder="1" applyAlignment="1">
      <alignment vertical="center"/>
    </xf>
    <xf numFmtId="165" fontId="5" fillId="0" borderId="48" xfId="2" quotePrefix="1" applyNumberFormat="1" applyFont="1" applyBorder="1" applyAlignment="1">
      <alignment vertical="center"/>
    </xf>
    <xf numFmtId="0" fontId="6" fillId="0" borderId="0" xfId="6" applyFont="1" applyFill="1" applyBorder="1" applyAlignment="1">
      <alignment horizontal="left" vertical="top" wrapText="1"/>
    </xf>
    <xf numFmtId="0" fontId="6" fillId="0" borderId="3" xfId="6" applyFont="1" applyFill="1" applyBorder="1" applyAlignment="1">
      <alignment horizontal="left" vertical="top" wrapText="1"/>
    </xf>
    <xf numFmtId="0" fontId="0" fillId="0" borderId="5"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12" fillId="0" borderId="5" xfId="6" applyFont="1" applyBorder="1" applyAlignment="1">
      <alignment horizontal="center"/>
    </xf>
    <xf numFmtId="0" fontId="12" fillId="0" borderId="0" xfId="6" applyFont="1" applyBorder="1" applyAlignment="1">
      <alignment horizontal="center"/>
    </xf>
    <xf numFmtId="0" fontId="12" fillId="0" borderId="3" xfId="6" applyFont="1" applyBorder="1" applyAlignment="1">
      <alignment horizontal="center"/>
    </xf>
    <xf numFmtId="0" fontId="9" fillId="0" borderId="5" xfId="6" applyFont="1" applyBorder="1" applyAlignment="1">
      <alignment horizontal="center"/>
    </xf>
    <xf numFmtId="0" fontId="9" fillId="0" borderId="0" xfId="6" applyFont="1" applyBorder="1" applyAlignment="1">
      <alignment horizontal="center"/>
    </xf>
    <xf numFmtId="0" fontId="9" fillId="0" borderId="3" xfId="6" applyFont="1" applyBorder="1" applyAlignment="1">
      <alignment horizontal="center"/>
    </xf>
    <xf numFmtId="0" fontId="10" fillId="0" borderId="5" xfId="0" quotePrefix="1" applyFont="1" applyBorder="1" applyAlignment="1">
      <alignment horizontal="center"/>
    </xf>
    <xf numFmtId="0" fontId="10" fillId="0" borderId="0" xfId="0" applyFont="1" applyBorder="1" applyAlignment="1">
      <alignment horizontal="center"/>
    </xf>
    <xf numFmtId="0" fontId="10" fillId="0" borderId="3" xfId="0" applyFont="1" applyBorder="1" applyAlignment="1">
      <alignment horizontal="center"/>
    </xf>
    <xf numFmtId="0" fontId="10" fillId="0" borderId="5" xfId="0" applyFont="1" applyBorder="1" applyAlignment="1">
      <alignment horizontal="center"/>
    </xf>
    <xf numFmtId="0" fontId="6" fillId="0" borderId="4" xfId="6" applyFont="1" applyBorder="1" applyAlignment="1">
      <alignment horizontal="left" vertical="top"/>
    </xf>
    <xf numFmtId="0" fontId="6" fillId="0" borderId="1" xfId="6" applyFont="1" applyBorder="1" applyAlignment="1">
      <alignment horizontal="left" vertical="top"/>
    </xf>
    <xf numFmtId="0" fontId="6" fillId="0" borderId="1" xfId="6" applyFont="1" applyFill="1" applyBorder="1" applyAlignment="1">
      <alignment horizontal="left" vertical="top"/>
    </xf>
    <xf numFmtId="0" fontId="6" fillId="0" borderId="2" xfId="6" applyFont="1" applyFill="1" applyBorder="1" applyAlignment="1">
      <alignment horizontal="left" vertical="top"/>
    </xf>
    <xf numFmtId="0" fontId="6" fillId="0" borderId="5" xfId="6" applyFont="1" applyBorder="1" applyAlignment="1">
      <alignment horizontal="left" vertical="top"/>
    </xf>
    <xf numFmtId="0" fontId="6" fillId="0" borderId="0" xfId="6" applyFont="1" applyBorder="1" applyAlignment="1">
      <alignment horizontal="left" vertical="top"/>
    </xf>
    <xf numFmtId="0" fontId="6" fillId="0" borderId="0" xfId="6" applyFont="1" applyFill="1" applyBorder="1" applyAlignment="1">
      <alignment horizontal="left" vertical="top"/>
    </xf>
    <xf numFmtId="0" fontId="6" fillId="0" borderId="3" xfId="6" applyFont="1" applyFill="1" applyBorder="1" applyAlignment="1">
      <alignment horizontal="left" vertical="top"/>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4" xfId="0" applyFont="1" applyBorder="1" applyAlignment="1">
      <alignment horizontal="left" vertical="top"/>
    </xf>
    <xf numFmtId="0" fontId="6" fillId="0" borderId="1" xfId="0" applyFont="1" applyBorder="1" applyAlignment="1">
      <alignment horizontal="left" vertical="top"/>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6" xfId="0" applyFont="1" applyBorder="1" applyAlignment="1">
      <alignment horizontal="left" vertical="top"/>
    </xf>
    <xf numFmtId="0" fontId="6" fillId="0" borderId="7" xfId="0" applyFont="1" applyBorder="1" applyAlignment="1">
      <alignment horizontal="left" vertical="top"/>
    </xf>
    <xf numFmtId="164" fontId="2" fillId="0" borderId="14" xfId="1" applyNumberFormat="1" applyFont="1" applyFill="1" applyBorder="1" applyAlignment="1">
      <alignment horizontal="center" vertical="center"/>
    </xf>
    <xf numFmtId="164" fontId="2" fillId="0" borderId="18" xfId="1" applyNumberFormat="1" applyFont="1" applyFill="1" applyBorder="1" applyAlignment="1">
      <alignment horizontal="center" vertical="center"/>
    </xf>
    <xf numFmtId="0" fontId="1" fillId="0" borderId="27"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 xfId="0" applyFont="1" applyBorder="1" applyAlignment="1">
      <alignment horizontal="center"/>
    </xf>
    <xf numFmtId="0" fontId="1" fillId="0" borderId="25" xfId="0" applyFont="1" applyBorder="1" applyAlignment="1">
      <alignment horizontal="center" vertical="center"/>
    </xf>
    <xf numFmtId="0" fontId="1" fillId="0" borderId="39" xfId="0" applyFont="1" applyBorder="1" applyAlignment="1">
      <alignment horizontal="center" vertical="center"/>
    </xf>
    <xf numFmtId="0" fontId="1" fillId="0" borderId="9" xfId="0" applyFont="1" applyBorder="1" applyAlignment="1">
      <alignment horizontal="center" vertical="center"/>
    </xf>
    <xf numFmtId="0" fontId="1" fillId="0" borderId="27" xfId="0" applyFont="1" applyBorder="1" applyAlignment="1">
      <alignment horizontal="center" vertical="center" wrapText="1" shrinkToFit="1"/>
    </xf>
    <xf numFmtId="0" fontId="1" fillId="0" borderId="29"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35" xfId="0" quotePrefix="1" applyFont="1" applyBorder="1" applyAlignment="1">
      <alignment horizontal="center" vertical="center"/>
    </xf>
    <xf numFmtId="0" fontId="1" fillId="0" borderId="12" xfId="0" quotePrefix="1"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16" xfId="0" applyFont="1" applyBorder="1" applyAlignment="1">
      <alignment horizontal="center" vertical="center"/>
    </xf>
    <xf numFmtId="0" fontId="1" fillId="0" borderId="19" xfId="0" quotePrefix="1" applyFont="1" applyBorder="1" applyAlignment="1">
      <alignment horizontal="center" vertical="center"/>
    </xf>
    <xf numFmtId="0" fontId="1" fillId="0" borderId="18" xfId="0" quotePrefix="1" applyFont="1" applyBorder="1" applyAlignment="1">
      <alignment horizontal="center" vertical="center"/>
    </xf>
    <xf numFmtId="0" fontId="1" fillId="0" borderId="31" xfId="0" applyFont="1" applyBorder="1" applyAlignment="1">
      <alignment horizontal="center" vertical="center" wrapText="1" shrinkToFit="1"/>
    </xf>
    <xf numFmtId="0" fontId="6" fillId="0" borderId="0" xfId="8" applyFont="1" applyAlignment="1" applyProtection="1">
      <alignment horizontal="left" vertical="center" wrapText="1"/>
      <protection locked="0"/>
    </xf>
    <xf numFmtId="0" fontId="1" fillId="0" borderId="31" xfId="0" applyFont="1" applyBorder="1" applyAlignment="1">
      <alignment horizontal="center" vertical="center" wrapText="1"/>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10" xfId="0" applyFont="1" applyBorder="1" applyAlignment="1">
      <alignment horizontal="center" vertical="center"/>
    </xf>
    <xf numFmtId="0" fontId="1" fillId="0" borderId="1" xfId="7" applyFont="1" applyFill="1" applyBorder="1" applyAlignment="1">
      <alignment horizontal="center"/>
    </xf>
    <xf numFmtId="0" fontId="1" fillId="0" borderId="23" xfId="0" applyFont="1" applyFill="1" applyBorder="1" applyAlignment="1" applyProtection="1">
      <alignment horizontal="center" vertical="center" wrapText="1"/>
      <protection locked="0"/>
    </xf>
    <xf numFmtId="0" fontId="1" fillId="0" borderId="49" xfId="0" applyFont="1" applyFill="1" applyBorder="1" applyAlignment="1" applyProtection="1">
      <alignment horizontal="center" vertical="center" wrapText="1"/>
      <protection locked="0"/>
    </xf>
    <xf numFmtId="0" fontId="1" fillId="0" borderId="49" xfId="0" applyFont="1" applyFill="1" applyBorder="1" applyAlignment="1">
      <alignment horizontal="center" vertical="center" wrapText="1"/>
    </xf>
    <xf numFmtId="0" fontId="1" fillId="0" borderId="4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49" xfId="0" applyFont="1" applyBorder="1" applyAlignment="1">
      <alignment vertical="center" wrapText="1"/>
    </xf>
    <xf numFmtId="0" fontId="1" fillId="0" borderId="4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7" quotePrefix="1" applyFont="1" applyFill="1" applyBorder="1" applyAlignment="1">
      <alignment horizontal="center" vertical="center" wrapText="1"/>
    </xf>
    <xf numFmtId="0" fontId="1" fillId="0" borderId="35" xfId="7" quotePrefix="1" applyFont="1" applyBorder="1" applyAlignment="1">
      <alignment horizontal="center" vertical="center"/>
    </xf>
    <xf numFmtId="0" fontId="1" fillId="0" borderId="12" xfId="7" quotePrefix="1" applyFont="1" applyBorder="1" applyAlignment="1">
      <alignment horizontal="center" vertical="center"/>
    </xf>
    <xf numFmtId="0" fontId="1" fillId="0" borderId="19" xfId="7" quotePrefix="1" applyFont="1" applyBorder="1" applyAlignment="1">
      <alignment horizontal="center" vertical="center"/>
    </xf>
    <xf numFmtId="0" fontId="1" fillId="0" borderId="18" xfId="7" quotePrefix="1" applyFont="1" applyBorder="1" applyAlignment="1">
      <alignment horizontal="center" vertical="center"/>
    </xf>
    <xf numFmtId="0" fontId="1" fillId="0" borderId="35" xfId="7" quotePrefix="1" applyFont="1" applyBorder="1" applyAlignment="1">
      <alignment horizontal="center" vertical="center" wrapText="1"/>
    </xf>
    <xf numFmtId="0" fontId="1" fillId="0" borderId="12" xfId="7" quotePrefix="1" applyFont="1" applyBorder="1" applyAlignment="1">
      <alignment horizontal="center" vertical="center" wrapText="1"/>
    </xf>
    <xf numFmtId="0" fontId="1" fillId="0" borderId="53"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56" xfId="0" applyFont="1" applyFill="1" applyBorder="1" applyAlignment="1">
      <alignment horizontal="left" vertical="center" wrapText="1"/>
    </xf>
    <xf numFmtId="0" fontId="1" fillId="0" borderId="57" xfId="0" applyFont="1" applyFill="1" applyBorder="1" applyAlignment="1">
      <alignment horizontal="left" vertical="center" wrapText="1"/>
    </xf>
    <xf numFmtId="14" fontId="1" fillId="0" borderId="0" xfId="8" applyNumberFormat="1" applyFont="1" applyAlignment="1" applyProtection="1">
      <alignment horizontal="left" vertical="center" wrapText="1"/>
      <protection locked="0"/>
    </xf>
    <xf numFmtId="0" fontId="1" fillId="0" borderId="25" xfId="7" applyFont="1" applyBorder="1" applyAlignment="1">
      <alignment horizontal="center" vertical="center"/>
    </xf>
    <xf numFmtId="0" fontId="1" fillId="0" borderId="39" xfId="7" applyFont="1" applyBorder="1" applyAlignment="1">
      <alignment horizontal="center" vertical="center"/>
    </xf>
    <xf numFmtId="0" fontId="1" fillId="0" borderId="9" xfId="7" applyFont="1" applyBorder="1" applyAlignment="1">
      <alignment horizontal="center" vertical="center"/>
    </xf>
    <xf numFmtId="0" fontId="1" fillId="0" borderId="49" xfId="0" applyFont="1" applyBorder="1" applyAlignment="1">
      <alignment horizontal="center" vertical="center" wrapText="1"/>
    </xf>
    <xf numFmtId="0" fontId="1" fillId="0" borderId="40" xfId="0" applyFont="1" applyFill="1" applyBorder="1" applyAlignment="1" applyProtection="1">
      <alignment horizontal="center" vertical="center"/>
      <protection locked="0"/>
    </xf>
    <xf numFmtId="0" fontId="1" fillId="0" borderId="40" xfId="0" applyFont="1" applyBorder="1" applyAlignment="1">
      <alignment horizontal="center" vertical="center" wrapText="1" shrinkToFit="1"/>
    </xf>
    <xf numFmtId="0" fontId="1" fillId="0" borderId="23" xfId="0" applyFont="1" applyBorder="1" applyAlignment="1">
      <alignment horizontal="center" vertical="center" wrapText="1" shrinkToFit="1"/>
    </xf>
    <xf numFmtId="0" fontId="1" fillId="0" borderId="49" xfId="0" applyFont="1" applyBorder="1" applyAlignment="1">
      <alignment horizontal="center" vertical="center" wrapText="1" shrinkToFit="1"/>
    </xf>
    <xf numFmtId="0" fontId="1" fillId="0" borderId="32" xfId="0" applyFont="1" applyBorder="1" applyAlignment="1">
      <alignment horizontal="center" vertical="center" wrapText="1" shrinkToFit="1"/>
    </xf>
    <xf numFmtId="0" fontId="1" fillId="0" borderId="33" xfId="0" applyFont="1" applyBorder="1" applyAlignment="1">
      <alignment horizontal="center" vertical="center" wrapText="1" shrinkToFit="1"/>
    </xf>
    <xf numFmtId="0" fontId="1" fillId="0" borderId="34" xfId="0" applyFont="1" applyBorder="1" applyAlignment="1">
      <alignment horizontal="center" vertical="center" wrapText="1" shrinkToFit="1"/>
    </xf>
    <xf numFmtId="0" fontId="1" fillId="0" borderId="32" xfId="7" applyFont="1" applyBorder="1" applyAlignment="1">
      <alignment horizontal="center" vertical="center"/>
    </xf>
    <xf numFmtId="0" fontId="1" fillId="0" borderId="26" xfId="7" applyFont="1" applyBorder="1" applyAlignment="1">
      <alignment horizontal="center" vertical="center"/>
    </xf>
    <xf numFmtId="0" fontId="1" fillId="0" borderId="33" xfId="7" applyFont="1" applyBorder="1" applyAlignment="1">
      <alignment horizontal="center" vertical="center"/>
    </xf>
    <xf numFmtId="0" fontId="1" fillId="0" borderId="30" xfId="7" applyFont="1" applyBorder="1" applyAlignment="1">
      <alignment horizontal="center" vertical="center"/>
    </xf>
    <xf numFmtId="0" fontId="1" fillId="0" borderId="34" xfId="7" applyFont="1" applyBorder="1" applyAlignment="1">
      <alignment horizontal="center" vertical="center"/>
    </xf>
    <xf numFmtId="0" fontId="1" fillId="0" borderId="36" xfId="7" applyFont="1" applyBorder="1" applyAlignment="1">
      <alignment horizontal="center" vertical="center"/>
    </xf>
    <xf numFmtId="0" fontId="1" fillId="0" borderId="13" xfId="0" quotePrefix="1" applyFont="1" applyBorder="1" applyAlignment="1">
      <alignment horizontal="center" vertical="center"/>
    </xf>
    <xf numFmtId="0" fontId="1" fillId="0" borderId="43" xfId="0" quotePrefix="1" applyFont="1" applyBorder="1" applyAlignment="1">
      <alignment horizontal="center" vertical="center"/>
    </xf>
    <xf numFmtId="0" fontId="1" fillId="0" borderId="34" xfId="0" quotePrefix="1" applyFont="1" applyBorder="1" applyAlignment="1">
      <alignment horizontal="center" vertical="center" wrapText="1"/>
    </xf>
    <xf numFmtId="0" fontId="1" fillId="0" borderId="8"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1" fillId="0" borderId="36" xfId="0" applyFont="1" applyBorder="1" applyAlignment="1">
      <alignment horizontal="center" vertical="center"/>
    </xf>
    <xf numFmtId="14" fontId="6" fillId="0" borderId="0" xfId="8" applyNumberFormat="1" applyFont="1" applyAlignment="1" applyProtection="1">
      <alignment horizontal="left" vertical="center" wrapText="1"/>
      <protection locked="0"/>
    </xf>
    <xf numFmtId="0" fontId="1" fillId="0" borderId="3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8" xfId="0" quotePrefix="1"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5" xfId="0" applyFont="1" applyBorder="1" applyAlignment="1">
      <alignment horizontal="center" vertical="center" wrapText="1"/>
    </xf>
    <xf numFmtId="0" fontId="15" fillId="0" borderId="0" xfId="8" applyFont="1" applyAlignment="1" applyProtection="1">
      <alignment horizontal="center" vertical="center"/>
      <protection locked="0"/>
    </xf>
    <xf numFmtId="0" fontId="8" fillId="0" borderId="0" xfId="0" applyFont="1" applyAlignment="1">
      <alignment horizontal="left"/>
    </xf>
    <xf numFmtId="0" fontId="1" fillId="0" borderId="0" xfId="8" applyFont="1" applyAlignment="1">
      <alignment horizontal="center" vertical="center"/>
    </xf>
    <xf numFmtId="0" fontId="5" fillId="0" borderId="15" xfId="0" applyFont="1" applyBorder="1" applyAlignment="1">
      <alignment horizontal="center" vertical="center"/>
    </xf>
    <xf numFmtId="0" fontId="13" fillId="0" borderId="0" xfId="8" applyFont="1" applyAlignment="1">
      <alignment horizontal="center" vertical="center"/>
    </xf>
    <xf numFmtId="0" fontId="1" fillId="0" borderId="0" xfId="8" applyFont="1" applyAlignment="1">
      <alignment horizontal="left" vertical="center"/>
    </xf>
    <xf numFmtId="165" fontId="5" fillId="0" borderId="47" xfId="2" quotePrefix="1" applyNumberFormat="1" applyFont="1" applyBorder="1" applyAlignment="1">
      <alignment horizontal="center" vertical="center"/>
    </xf>
    <xf numFmtId="165" fontId="5" fillId="0" borderId="48" xfId="2" quotePrefix="1" applyNumberFormat="1" applyFont="1" applyBorder="1" applyAlignment="1">
      <alignment horizontal="center" vertical="center"/>
    </xf>
    <xf numFmtId="0" fontId="16" fillId="0" borderId="0" xfId="8" applyFont="1" applyAlignment="1" applyProtection="1">
      <alignment horizontal="center" vertical="center"/>
      <protection locked="0"/>
    </xf>
    <xf numFmtId="0" fontId="5" fillId="3" borderId="15" xfId="0" applyFont="1" applyFill="1" applyBorder="1" applyAlignment="1">
      <alignment horizontal="center" vertical="center"/>
    </xf>
    <xf numFmtId="0" fontId="15" fillId="0" borderId="18" xfId="0" applyFont="1" applyBorder="1" applyAlignment="1">
      <alignment horizontal="center" vertical="center"/>
    </xf>
    <xf numFmtId="0" fontId="15" fillId="0" borderId="15"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5" fillId="0" borderId="15" xfId="0" applyFont="1" applyBorder="1" applyAlignment="1">
      <alignment horizontal="lef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5" fillId="0" borderId="15" xfId="0" quotePrefix="1" applyFont="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9" fillId="0" borderId="15"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41" fontId="5" fillId="5" borderId="15" xfId="2" quotePrefix="1" applyFont="1" applyFill="1" applyBorder="1" applyAlignment="1">
      <alignment horizontal="center" vertical="center"/>
    </xf>
    <xf numFmtId="0" fontId="11" fillId="0" borderId="47" xfId="0" applyFont="1" applyBorder="1" applyAlignment="1">
      <alignment horizontal="left" vertical="center"/>
    </xf>
    <xf numFmtId="0" fontId="11" fillId="0" borderId="48" xfId="0" applyFont="1" applyBorder="1" applyAlignment="1">
      <alignment horizontal="left" vertical="center"/>
    </xf>
    <xf numFmtId="10" fontId="17" fillId="5" borderId="15" xfId="9" quotePrefix="1" applyNumberFormat="1" applyFont="1" applyFill="1" applyBorder="1" applyAlignment="1">
      <alignment horizontal="center" vertical="center"/>
    </xf>
    <xf numFmtId="0" fontId="5" fillId="0" borderId="47" xfId="0" applyFont="1" applyBorder="1" applyAlignment="1">
      <alignment horizontal="left" vertical="center"/>
    </xf>
    <xf numFmtId="0" fontId="5" fillId="3" borderId="14"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8" xfId="0" applyFont="1" applyFill="1" applyBorder="1" applyAlignment="1">
      <alignment horizontal="center" vertical="center"/>
    </xf>
    <xf numFmtId="0" fontId="21" fillId="0" borderId="58" xfId="0" applyFont="1" applyBorder="1" applyAlignment="1">
      <alignment horizontal="left" vertical="top"/>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21" fillId="0" borderId="0" xfId="0" applyFont="1" applyBorder="1" applyAlignment="1">
      <alignment vertical="top" wrapText="1"/>
    </xf>
    <xf numFmtId="0" fontId="21" fillId="0" borderId="58" xfId="0" applyFont="1" applyBorder="1" applyAlignment="1">
      <alignment horizontal="left" vertical="top" wrapText="1"/>
    </xf>
    <xf numFmtId="0" fontId="21" fillId="0" borderId="58" xfId="0" applyFont="1" applyBorder="1" applyAlignment="1">
      <alignment vertical="top"/>
    </xf>
    <xf numFmtId="0" fontId="21" fillId="0" borderId="59" xfId="0" applyFont="1" applyBorder="1" applyAlignment="1">
      <alignment vertical="top"/>
    </xf>
    <xf numFmtId="0" fontId="20" fillId="6" borderId="28" xfId="0" applyFont="1" applyFill="1" applyBorder="1" applyAlignment="1">
      <alignment horizontal="center" vertical="center"/>
    </xf>
    <xf numFmtId="0" fontId="20" fillId="6" borderId="59" xfId="0" applyFont="1" applyFill="1" applyBorder="1" applyAlignment="1">
      <alignment horizontal="center" vertical="center"/>
    </xf>
    <xf numFmtId="0" fontId="20" fillId="6" borderId="24" xfId="0" applyFont="1" applyFill="1" applyBorder="1" applyAlignment="1">
      <alignment horizontal="center" vertical="center"/>
    </xf>
    <xf numFmtId="0" fontId="21" fillId="0" borderId="0" xfId="0" applyFont="1" applyBorder="1" applyAlignment="1">
      <alignment horizontal="left" vertical="top" wrapText="1"/>
    </xf>
    <xf numFmtId="0" fontId="20" fillId="5" borderId="23" xfId="0" applyFont="1" applyFill="1" applyBorder="1" applyAlignment="1">
      <alignment horizontal="center" vertical="center"/>
    </xf>
    <xf numFmtId="0" fontId="25" fillId="5" borderId="28" xfId="0" applyFont="1" applyFill="1" applyBorder="1" applyAlignment="1">
      <alignment horizontal="center" vertical="center"/>
    </xf>
    <xf numFmtId="0" fontId="25" fillId="5" borderId="59" xfId="0" applyFont="1" applyFill="1" applyBorder="1" applyAlignment="1">
      <alignment horizontal="center" vertical="center"/>
    </xf>
    <xf numFmtId="0" fontId="25" fillId="5" borderId="24" xfId="0" applyFont="1" applyFill="1" applyBorder="1" applyAlignment="1">
      <alignment horizontal="center" vertical="center"/>
    </xf>
    <xf numFmtId="0" fontId="20" fillId="6" borderId="23" xfId="0" applyFont="1" applyFill="1" applyBorder="1" applyAlignment="1">
      <alignment vertical="center" wrapText="1"/>
    </xf>
    <xf numFmtId="0" fontId="21" fillId="6" borderId="23" xfId="0" applyFont="1" applyFill="1" applyBorder="1" applyAlignment="1">
      <alignment horizontal="left" vertical="center" indent="1"/>
    </xf>
    <xf numFmtId="0" fontId="20" fillId="6" borderId="28" xfId="0" applyFont="1" applyFill="1" applyBorder="1" applyAlignment="1">
      <alignment horizontal="left" vertical="center"/>
    </xf>
    <xf numFmtId="0" fontId="20" fillId="6" borderId="59" xfId="0" applyFont="1" applyFill="1" applyBorder="1" applyAlignment="1">
      <alignment horizontal="left" vertical="center"/>
    </xf>
    <xf numFmtId="0" fontId="20" fillId="6" borderId="24" xfId="0" applyFont="1" applyFill="1" applyBorder="1" applyAlignment="1">
      <alignment horizontal="left" vertical="center"/>
    </xf>
    <xf numFmtId="0" fontId="29" fillId="0" borderId="0" xfId="0" applyFont="1"/>
    <xf numFmtId="0" fontId="32" fillId="0" borderId="0" xfId="0" applyFont="1" applyAlignment="1">
      <alignment horizontal="center"/>
    </xf>
    <xf numFmtId="0" fontId="32" fillId="0" borderId="0" xfId="0" applyFont="1" applyAlignment="1"/>
    <xf numFmtId="0" fontId="6" fillId="0" borderId="0" xfId="0" applyFont="1"/>
    <xf numFmtId="0" fontId="6" fillId="0" borderId="0" xfId="0" applyFont="1" applyAlignment="1">
      <alignment horizontal="center"/>
    </xf>
    <xf numFmtId="0" fontId="6" fillId="0" borderId="0" xfId="0" applyFont="1" applyAlignment="1">
      <alignment horizontal="left"/>
    </xf>
    <xf numFmtId="0" fontId="33" fillId="0" borderId="44" xfId="0" applyFont="1" applyBorder="1" applyAlignment="1">
      <alignment vertical="center"/>
    </xf>
    <xf numFmtId="0" fontId="33" fillId="0" borderId="40" xfId="0" applyFont="1" applyBorder="1" applyAlignment="1">
      <alignment horizontal="center" vertical="center"/>
    </xf>
    <xf numFmtId="0" fontId="33" fillId="0" borderId="40" xfId="0" applyFont="1" applyBorder="1" applyAlignment="1">
      <alignment horizontal="center" wrapText="1"/>
    </xf>
    <xf numFmtId="0" fontId="33" fillId="0" borderId="40" xfId="0" applyFont="1" applyBorder="1" applyAlignment="1">
      <alignment vertical="center"/>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6" fillId="0" borderId="62" xfId="0" applyFont="1" applyBorder="1" applyAlignment="1">
      <alignment horizontal="center"/>
    </xf>
    <xf numFmtId="0" fontId="6" fillId="0" borderId="31" xfId="0" applyFont="1" applyBorder="1" applyAlignment="1">
      <alignment horizontal="center"/>
    </xf>
    <xf numFmtId="0" fontId="6" fillId="0" borderId="31" xfId="0" applyFont="1" applyBorder="1" applyAlignment="1">
      <alignment horizontal="center"/>
    </xf>
    <xf numFmtId="0" fontId="6" fillId="0" borderId="42" xfId="0" applyFont="1" applyBorder="1" applyAlignment="1">
      <alignment horizontal="center"/>
    </xf>
    <xf numFmtId="0" fontId="6" fillId="0" borderId="44" xfId="0" applyFont="1" applyBorder="1" applyAlignment="1">
      <alignment horizontal="center"/>
    </xf>
    <xf numFmtId="0" fontId="6" fillId="0" borderId="40" xfId="0" applyFont="1" applyBorder="1" applyAlignment="1">
      <alignment horizontal="left"/>
    </xf>
    <xf numFmtId="0" fontId="33" fillId="0" borderId="40" xfId="0" applyFont="1" applyBorder="1" applyAlignment="1">
      <alignment horizontal="center"/>
    </xf>
    <xf numFmtId="0" fontId="33" fillId="0" borderId="40" xfId="0" applyFont="1" applyBorder="1"/>
    <xf numFmtId="10" fontId="33" fillId="0" borderId="40" xfId="9" applyNumberFormat="1" applyFont="1" applyBorder="1" applyAlignment="1">
      <alignment horizontal="center"/>
    </xf>
    <xf numFmtId="9" fontId="33" fillId="0" borderId="41" xfId="0" applyNumberFormat="1"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left"/>
    </xf>
    <xf numFmtId="0" fontId="33" fillId="0" borderId="23" xfId="0" applyFont="1" applyBorder="1"/>
    <xf numFmtId="0" fontId="33" fillId="0" borderId="23" xfId="0" applyFont="1" applyBorder="1" applyAlignment="1">
      <alignment horizontal="center"/>
    </xf>
    <xf numFmtId="0" fontId="33" fillId="0" borderId="17" xfId="0" applyFont="1" applyBorder="1" applyAlignment="1">
      <alignment horizontal="center"/>
    </xf>
    <xf numFmtId="0" fontId="6" fillId="0" borderId="51" xfId="0" applyFont="1" applyBorder="1" applyAlignment="1">
      <alignment horizontal="center"/>
    </xf>
    <xf numFmtId="0" fontId="6" fillId="0" borderId="49" xfId="0" applyFont="1" applyBorder="1" applyAlignment="1">
      <alignment horizontal="left"/>
    </xf>
    <xf numFmtId="0" fontId="33" fillId="0" borderId="49" xfId="0" applyFont="1" applyBorder="1"/>
    <xf numFmtId="0" fontId="33" fillId="0" borderId="49" xfId="0" applyFont="1" applyBorder="1" applyAlignment="1">
      <alignment horizontal="center"/>
    </xf>
    <xf numFmtId="0" fontId="33" fillId="0" borderId="50" xfId="0" applyFont="1" applyBorder="1" applyAlignment="1">
      <alignment horizontal="center"/>
    </xf>
    <xf numFmtId="9" fontId="33" fillId="0" borderId="40" xfId="0" applyNumberFormat="1" applyFont="1" applyBorder="1" applyAlignment="1">
      <alignment horizontal="center"/>
    </xf>
    <xf numFmtId="10" fontId="33" fillId="0" borderId="41" xfId="0" applyNumberFormat="1" applyFont="1" applyBorder="1" applyAlignment="1">
      <alignment horizontal="center"/>
    </xf>
    <xf numFmtId="10" fontId="33" fillId="4" borderId="40" xfId="0" applyNumberFormat="1" applyFont="1" applyFill="1" applyBorder="1" applyAlignment="1">
      <alignment horizontal="center"/>
    </xf>
    <xf numFmtId="10" fontId="33" fillId="4" borderId="41" xfId="0" applyNumberFormat="1" applyFont="1" applyFill="1" applyBorder="1" applyAlignment="1">
      <alignment horizontal="center"/>
    </xf>
    <xf numFmtId="10" fontId="33" fillId="4" borderId="40" xfId="9" applyNumberFormat="1" applyFont="1" applyFill="1" applyBorder="1" applyAlignment="1">
      <alignment horizontal="center"/>
    </xf>
    <xf numFmtId="0" fontId="34" fillId="0" borderId="23" xfId="11" applyFont="1" applyBorder="1" applyAlignment="1" applyProtection="1">
      <alignment horizontal="left"/>
    </xf>
    <xf numFmtId="0" fontId="33" fillId="0" borderId="50" xfId="0" applyFont="1" applyBorder="1"/>
    <xf numFmtId="0" fontId="6" fillId="0" borderId="9" xfId="0" applyFont="1" applyBorder="1"/>
    <xf numFmtId="0" fontId="6" fillId="0" borderId="16" xfId="0" applyFont="1" applyBorder="1" applyAlignment="1">
      <alignment horizontal="center"/>
    </xf>
    <xf numFmtId="9" fontId="6" fillId="0" borderId="16" xfId="0" applyNumberFormat="1" applyFont="1" applyBorder="1" applyAlignment="1">
      <alignment horizontal="center"/>
    </xf>
    <xf numFmtId="10" fontId="6" fillId="0" borderId="10" xfId="0" applyNumberFormat="1" applyFont="1" applyBorder="1" applyAlignment="1">
      <alignment horizontal="center"/>
    </xf>
    <xf numFmtId="0" fontId="33" fillId="0" borderId="0" xfId="0" applyFont="1"/>
    <xf numFmtId="0" fontId="33" fillId="0" borderId="0" xfId="0" applyFont="1" applyAlignment="1">
      <alignment horizontal="center"/>
    </xf>
    <xf numFmtId="10" fontId="9" fillId="6" borderId="23" xfId="9" applyNumberFormat="1" applyFont="1" applyFill="1" applyBorder="1" applyAlignment="1">
      <alignment horizontal="center" vertical="center"/>
    </xf>
    <xf numFmtId="43" fontId="9" fillId="6" borderId="23" xfId="9" applyNumberFormat="1" applyFont="1" applyFill="1" applyBorder="1" applyAlignment="1">
      <alignment horizontal="center" vertical="center"/>
    </xf>
    <xf numFmtId="10" fontId="9" fillId="5" borderId="29" xfId="0" applyNumberFormat="1" applyFont="1" applyFill="1" applyBorder="1" applyAlignment="1">
      <alignment horizontal="center" vertical="center" wrapText="1"/>
    </xf>
    <xf numFmtId="10" fontId="9" fillId="5" borderId="61" xfId="0" applyNumberFormat="1" applyFont="1" applyFill="1" applyBorder="1" applyAlignment="1">
      <alignment horizontal="center" vertical="center" wrapText="1"/>
    </xf>
    <xf numFmtId="41" fontId="5" fillId="4" borderId="47" xfId="2" quotePrefix="1" applyFont="1" applyFill="1" applyBorder="1" applyAlignment="1">
      <alignment vertical="center"/>
    </xf>
    <xf numFmtId="10" fontId="17" fillId="0" borderId="48" xfId="9" quotePrefix="1" applyNumberFormat="1" applyFont="1" applyFill="1" applyBorder="1" applyAlignment="1">
      <alignment vertical="center"/>
    </xf>
    <xf numFmtId="0" fontId="6" fillId="0" borderId="53"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40" xfId="0" quotePrefix="1" applyFont="1" applyFill="1" applyBorder="1" applyAlignment="1">
      <alignment horizontal="center" vertical="center"/>
    </xf>
    <xf numFmtId="0" fontId="6" fillId="0" borderId="40" xfId="0" applyFont="1" applyFill="1" applyBorder="1" applyAlignment="1">
      <alignment horizontal="left" vertical="center" wrapText="1"/>
    </xf>
    <xf numFmtId="41" fontId="6" fillId="0" borderId="40" xfId="4" applyNumberFormat="1" applyFont="1" applyFill="1" applyBorder="1" applyAlignment="1">
      <alignment horizontal="center" vertical="center"/>
    </xf>
    <xf numFmtId="0" fontId="6" fillId="0" borderId="40" xfId="0" applyFont="1" applyFill="1" applyBorder="1" applyAlignment="1">
      <alignment vertical="center"/>
    </xf>
    <xf numFmtId="43" fontId="6" fillId="0" borderId="23" xfId="1" applyFont="1" applyBorder="1" applyAlignment="1">
      <alignment vertical="center"/>
    </xf>
    <xf numFmtId="9" fontId="6" fillId="0" borderId="40" xfId="9" applyFont="1" applyFill="1" applyBorder="1" applyAlignment="1">
      <alignment vertical="center"/>
    </xf>
    <xf numFmtId="41" fontId="6" fillId="0" borderId="40" xfId="2" applyFont="1" applyFill="1" applyBorder="1" applyAlignment="1">
      <alignment vertical="center"/>
    </xf>
    <xf numFmtId="41" fontId="6" fillId="0" borderId="41" xfId="4" applyNumberFormat="1" applyFont="1" applyFill="1" applyBorder="1" applyAlignment="1">
      <alignment vertical="center"/>
    </xf>
    <xf numFmtId="0" fontId="6" fillId="0" borderId="28"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3" xfId="0" quotePrefix="1" applyFont="1" applyFill="1" applyBorder="1" applyAlignment="1">
      <alignment horizontal="center" vertical="center"/>
    </xf>
    <xf numFmtId="0" fontId="6" fillId="0" borderId="23" xfId="0" applyFont="1" applyFill="1" applyBorder="1" applyAlignment="1">
      <alignment horizontal="left" vertical="center" wrapText="1"/>
    </xf>
    <xf numFmtId="41" fontId="6" fillId="0" borderId="23" xfId="4" applyNumberFormat="1" applyFont="1" applyFill="1" applyBorder="1" applyAlignment="1">
      <alignment horizontal="center" vertical="center"/>
    </xf>
    <xf numFmtId="0" fontId="6" fillId="0" borderId="23" xfId="0" applyFont="1" applyFill="1" applyBorder="1" applyAlignment="1">
      <alignment vertical="center"/>
    </xf>
    <xf numFmtId="9" fontId="6" fillId="0" borderId="23" xfId="9" applyFont="1" applyFill="1" applyBorder="1" applyAlignment="1">
      <alignment vertical="center"/>
    </xf>
    <xf numFmtId="41" fontId="6" fillId="0" borderId="17" xfId="4" applyNumberFormat="1" applyFont="1" applyFill="1" applyBorder="1" applyAlignment="1">
      <alignment vertical="center"/>
    </xf>
    <xf numFmtId="0" fontId="6" fillId="0" borderId="52"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31" xfId="0" quotePrefix="1" applyFont="1" applyFill="1" applyBorder="1" applyAlignment="1">
      <alignment horizontal="center" vertical="center"/>
    </xf>
    <xf numFmtId="41" fontId="6" fillId="0" borderId="31" xfId="4" applyNumberFormat="1" applyFont="1" applyFill="1" applyBorder="1" applyAlignment="1">
      <alignment horizontal="center" vertical="center"/>
    </xf>
    <xf numFmtId="0" fontId="6" fillId="0" borderId="31" xfId="0" applyFont="1" applyFill="1" applyBorder="1" applyAlignment="1">
      <alignment vertical="center"/>
    </xf>
    <xf numFmtId="43" fontId="6" fillId="0" borderId="31" xfId="1" applyFont="1" applyBorder="1" applyAlignment="1">
      <alignment vertical="center"/>
    </xf>
    <xf numFmtId="9" fontId="6" fillId="0" borderId="31" xfId="9" applyFont="1" applyFill="1" applyBorder="1" applyAlignment="1">
      <alignment vertical="center"/>
    </xf>
    <xf numFmtId="41" fontId="6" fillId="0" borderId="42" xfId="4" applyNumberFormat="1" applyFont="1" applyFill="1" applyBorder="1" applyAlignment="1">
      <alignment vertical="center"/>
    </xf>
    <xf numFmtId="0" fontId="6" fillId="0" borderId="1" xfId="0" applyFont="1" applyBorder="1" applyAlignment="1">
      <alignment horizontal="center"/>
    </xf>
    <xf numFmtId="0" fontId="6" fillId="0" borderId="1" xfId="0" applyFont="1" applyBorder="1"/>
    <xf numFmtId="164" fontId="6" fillId="0" borderId="11" xfId="4" quotePrefix="1" applyNumberFormat="1" applyFont="1" applyFill="1" applyBorder="1" applyAlignment="1">
      <alignment horizontal="center"/>
    </xf>
    <xf numFmtId="164" fontId="6" fillId="0" borderId="15" xfId="4" quotePrefix="1" applyNumberFormat="1" applyFont="1" applyFill="1" applyBorder="1" applyAlignment="1">
      <alignment horizontal="center"/>
    </xf>
    <xf numFmtId="0" fontId="6" fillId="0" borderId="20" xfId="0" applyFont="1" applyFill="1" applyBorder="1" applyAlignment="1">
      <alignment horizontal="left"/>
    </xf>
    <xf numFmtId="0" fontId="6" fillId="0" borderId="20" xfId="0" quotePrefix="1" applyFont="1" applyFill="1" applyBorder="1" applyAlignment="1">
      <alignment horizontal="left"/>
    </xf>
    <xf numFmtId="0" fontId="6" fillId="0" borderId="20" xfId="0" applyFont="1" applyFill="1" applyBorder="1" applyAlignment="1">
      <alignment horizontal="center" vertical="center"/>
    </xf>
    <xf numFmtId="43" fontId="6" fillId="0" borderId="37" xfId="1" applyFont="1" applyFill="1" applyBorder="1"/>
    <xf numFmtId="0" fontId="6" fillId="0" borderId="37" xfId="0" applyFont="1" applyFill="1" applyBorder="1" applyAlignment="1">
      <alignment horizontal="center"/>
    </xf>
    <xf numFmtId="43" fontId="6" fillId="0" borderId="33" xfId="1" applyFont="1" applyFill="1" applyBorder="1" applyAlignment="1">
      <alignment horizontal="center"/>
    </xf>
    <xf numFmtId="9" fontId="6" fillId="0" borderId="33" xfId="9" applyFont="1" applyFill="1" applyBorder="1" applyAlignment="1">
      <alignment horizontal="center"/>
    </xf>
    <xf numFmtId="43" fontId="6" fillId="0" borderId="41" xfId="1" applyFont="1" applyFill="1" applyBorder="1"/>
    <xf numFmtId="0" fontId="6" fillId="0" borderId="23" xfId="0" applyFont="1" applyFill="1" applyBorder="1" applyAlignment="1">
      <alignment horizontal="left"/>
    </xf>
    <xf numFmtId="0" fontId="6" fillId="0" borderId="23" xfId="0" quotePrefix="1" applyFont="1" applyFill="1" applyBorder="1" applyAlignment="1">
      <alignment horizontal="left"/>
    </xf>
    <xf numFmtId="0" fontId="6" fillId="0" borderId="23" xfId="0" applyFont="1" applyFill="1" applyBorder="1" applyAlignment="1">
      <alignment horizontal="center" vertical="center"/>
    </xf>
    <xf numFmtId="43" fontId="6" fillId="0" borderId="23" xfId="1" applyFont="1" applyFill="1" applyBorder="1"/>
    <xf numFmtId="0" fontId="6" fillId="0" borderId="23" xfId="0" applyFont="1" applyFill="1" applyBorder="1" applyAlignment="1">
      <alignment horizontal="center"/>
    </xf>
    <xf numFmtId="43" fontId="6" fillId="0" borderId="28" xfId="1" applyFont="1" applyFill="1" applyBorder="1" applyAlignment="1">
      <alignment horizontal="center"/>
    </xf>
    <xf numFmtId="9" fontId="6" fillId="0" borderId="28" xfId="9" applyFont="1" applyFill="1" applyBorder="1" applyAlignment="1">
      <alignment horizontal="center"/>
    </xf>
    <xf numFmtId="43" fontId="6" fillId="0" borderId="17" xfId="1" applyFont="1" applyFill="1" applyBorder="1"/>
    <xf numFmtId="43" fontId="6" fillId="0" borderId="33" xfId="1" applyFont="1" applyFill="1" applyBorder="1"/>
    <xf numFmtId="0" fontId="6" fillId="0" borderId="1" xfId="0" applyFont="1" applyFill="1" applyBorder="1" applyAlignment="1">
      <alignment horizontal="center"/>
    </xf>
    <xf numFmtId="0" fontId="6" fillId="0" borderId="2" xfId="0" applyFont="1" applyFill="1" applyBorder="1" applyAlignment="1">
      <alignment horizontal="center"/>
    </xf>
    <xf numFmtId="164" fontId="5" fillId="0" borderId="14" xfId="1" applyNumberFormat="1" applyFont="1" applyFill="1" applyBorder="1" applyAlignment="1">
      <alignment horizontal="center" vertical="center"/>
    </xf>
    <xf numFmtId="164" fontId="5" fillId="0" borderId="19" xfId="1" applyNumberFormat="1" applyFont="1" applyFill="1" applyBorder="1" applyAlignment="1">
      <alignment horizontal="center" vertical="center"/>
    </xf>
    <xf numFmtId="164" fontId="5" fillId="0" borderId="18" xfId="1" applyNumberFormat="1" applyFont="1" applyFill="1" applyBorder="1" applyAlignment="1">
      <alignment horizontal="center" vertical="center"/>
    </xf>
    <xf numFmtId="43" fontId="6" fillId="0" borderId="15" xfId="1" quotePrefix="1" applyFont="1" applyFill="1" applyBorder="1" applyAlignment="1">
      <alignment horizontal="center" vertical="center"/>
    </xf>
    <xf numFmtId="0" fontId="0" fillId="0" borderId="0" xfId="0" applyAlignment="1">
      <alignment horizontal="center" wrapText="1"/>
    </xf>
    <xf numFmtId="0" fontId="1" fillId="0" borderId="0" xfId="0" applyNumberFormat="1" applyFont="1" applyBorder="1" applyAlignment="1">
      <alignment horizontal="left" vertical="center"/>
    </xf>
    <xf numFmtId="41" fontId="9" fillId="0" borderId="15" xfId="0" applyNumberFormat="1" applyFont="1" applyBorder="1" applyAlignment="1">
      <alignment horizontal="center" vertical="center"/>
    </xf>
    <xf numFmtId="41" fontId="1" fillId="0" borderId="7" xfId="0" applyNumberFormat="1" applyFont="1" applyBorder="1" applyAlignment="1">
      <alignment horizontal="left" vertical="center"/>
    </xf>
    <xf numFmtId="43" fontId="9" fillId="4" borderId="23" xfId="1" applyFont="1" applyFill="1" applyBorder="1" applyAlignment="1">
      <alignment horizontal="center" vertical="center"/>
    </xf>
    <xf numFmtId="10" fontId="9" fillId="4" borderId="23" xfId="9" applyNumberFormat="1" applyFont="1" applyFill="1" applyBorder="1" applyAlignment="1">
      <alignment horizontal="center" vertical="center"/>
    </xf>
    <xf numFmtId="43" fontId="9" fillId="4" borderId="23" xfId="9" applyNumberFormat="1" applyFont="1" applyFill="1" applyBorder="1" applyAlignment="1">
      <alignment horizontal="center" vertical="center"/>
    </xf>
  </cellXfs>
  <cellStyles count="12">
    <cellStyle name="Comma" xfId="1" builtinId="3"/>
    <cellStyle name="Comma [0]" xfId="2" builtinId="6"/>
    <cellStyle name="Comma [0] 2" xfId="3"/>
    <cellStyle name="Comma 2" xfId="4"/>
    <cellStyle name="Comma 2 2" xfId="5"/>
    <cellStyle name="Hyperlink" xfId="11" builtinId="8"/>
    <cellStyle name="Normal" xfId="0" builtinId="0"/>
    <cellStyle name="Normal 2" xfId="6"/>
    <cellStyle name="Normal_Gabungan SC-12C_APL" xfId="7"/>
    <cellStyle name="Normal_TKDN Proyek form kosong2" xfId="8"/>
    <cellStyle name="Percent" xfId="9" builtinId="5"/>
    <cellStyle name="Percent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57151</xdr:colOff>
      <xdr:row>45</xdr:row>
      <xdr:rowOff>114300</xdr:rowOff>
    </xdr:from>
    <xdr:to>
      <xdr:col>4</xdr:col>
      <xdr:colOff>714376</xdr:colOff>
      <xdr:row>50</xdr:row>
      <xdr:rowOff>28575</xdr:rowOff>
    </xdr:to>
    <xdr:sp macro="" textlink="">
      <xdr:nvSpPr>
        <xdr:cNvPr id="2" name="Text Box 4"/>
        <xdr:cNvSpPr txBox="1">
          <a:spLocks noChangeArrowheads="1"/>
        </xdr:cNvSpPr>
      </xdr:nvSpPr>
      <xdr:spPr bwMode="auto">
        <a:xfrm>
          <a:off x="1032511" y="8305800"/>
          <a:ext cx="1632585" cy="790575"/>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t" upright="1"/>
        <a:lstStyle/>
        <a:p>
          <a:pPr algn="l" rtl="0">
            <a:defRPr sz="1000"/>
          </a:pPr>
          <a:r>
            <a:rPr lang="en-US" sz="1000" b="0" i="1" u="none" strike="noStrike" baseline="0">
              <a:solidFill>
                <a:srgbClr val="000000"/>
              </a:solidFill>
              <a:latin typeface="Calibri"/>
            </a:rPr>
            <a:t>Rekatkan meterai Rp6.000 dan tanda tangan mengenai meterai</a:t>
          </a:r>
        </a:p>
        <a:p>
          <a:pPr algn="l" rtl="0">
            <a:lnSpc>
              <a:spcPts val="1100"/>
            </a:lnSpc>
            <a:defRPr sz="1000"/>
          </a:pPr>
          <a:endParaRPr lang="en-US" sz="1000" b="0" i="1" u="none" strike="noStrike" baseline="0">
            <a:solidFill>
              <a:srgbClr val="000000"/>
            </a:solidFill>
            <a:latin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OZY%20ADP\APPI\2018\PPMPI%202%20Mar%202018\Bandung%202%20Mar%202018\2018%20Simulasi%20TKDN%20Gabungan-Palapa%20koso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al"/>
      <sheetName val="SC23"/>
      <sheetName val="SC19B"/>
      <sheetName val="Form SC-12 C"/>
      <sheetName val="I. Material Terpakai"/>
      <sheetName val="II. Peralatan Terpasang"/>
      <sheetName val="III. Personil Konsultan"/>
      <sheetName val="IV. Alat Kerja"/>
      <sheetName val="V. Konstruksi-Fabrikasi"/>
      <sheetName val="VI. Jasa Umum"/>
    </sheetNames>
    <sheetDataSet>
      <sheetData sheetId="0">
        <row r="7">
          <cell r="F7" t="str">
            <v>Pengeboran Lepas Pantai</v>
          </cell>
        </row>
        <row r="8">
          <cell r="F8" t="str">
            <v>Nusantara Oil</v>
          </cell>
        </row>
        <row r="9">
          <cell r="F9" t="str">
            <v>NO - 100/II/2010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3"/>
  <sheetViews>
    <sheetView view="pageBreakPreview" zoomScale="60" zoomScaleNormal="100" workbookViewId="0">
      <selection activeCell="N30" sqref="N30"/>
    </sheetView>
  </sheetViews>
  <sheetFormatPr defaultRowHeight="10.199999999999999" x14ac:dyDescent="0.2"/>
  <cols>
    <col min="2" max="2" width="36.28515625" bestFit="1" customWidth="1"/>
    <col min="3" max="3" width="12.7109375" customWidth="1"/>
    <col min="4" max="4" width="22.42578125" customWidth="1"/>
  </cols>
  <sheetData>
    <row r="2" spans="1:9" x14ac:dyDescent="0.2">
      <c r="A2" t="s">
        <v>211</v>
      </c>
    </row>
    <row r="4" spans="1:9" ht="24.6" customHeight="1" x14ac:dyDescent="0.2">
      <c r="A4" s="554" t="s">
        <v>212</v>
      </c>
      <c r="B4" s="554"/>
      <c r="C4" s="554"/>
      <c r="D4" s="554"/>
      <c r="E4" s="554"/>
      <c r="F4" s="554"/>
      <c r="G4" s="554"/>
      <c r="H4" s="554"/>
      <c r="I4" s="554"/>
    </row>
    <row r="5" spans="1:9" x14ac:dyDescent="0.2">
      <c r="A5" t="s">
        <v>213</v>
      </c>
    </row>
    <row r="6" spans="1:9" ht="33.6" customHeight="1" x14ac:dyDescent="0.2">
      <c r="A6" s="554" t="s">
        <v>214</v>
      </c>
      <c r="B6" s="554"/>
      <c r="C6" s="554"/>
      <c r="D6" s="554"/>
      <c r="E6" s="554"/>
      <c r="F6" s="554"/>
      <c r="G6" s="554"/>
      <c r="H6" s="554"/>
      <c r="I6" s="554"/>
    </row>
    <row r="7" spans="1:9" x14ac:dyDescent="0.2">
      <c r="A7" t="s">
        <v>215</v>
      </c>
    </row>
    <row r="8" spans="1:9" x14ac:dyDescent="0.2">
      <c r="A8" t="s">
        <v>216</v>
      </c>
    </row>
    <row r="9" spans="1:9" x14ac:dyDescent="0.2">
      <c r="A9" t="s">
        <v>217</v>
      </c>
    </row>
    <row r="10" spans="1:9" x14ac:dyDescent="0.2">
      <c r="A10" t="s">
        <v>279</v>
      </c>
    </row>
    <row r="11" spans="1:9" x14ac:dyDescent="0.2">
      <c r="A11" t="s">
        <v>218</v>
      </c>
    </row>
    <row r="12" spans="1:9" x14ac:dyDescent="0.2">
      <c r="A12" t="s">
        <v>9</v>
      </c>
      <c r="B12" t="s">
        <v>219</v>
      </c>
      <c r="C12" t="s">
        <v>220</v>
      </c>
      <c r="D12" t="s">
        <v>69</v>
      </c>
      <c r="E12" t="s">
        <v>82</v>
      </c>
      <c r="F12" t="s">
        <v>221</v>
      </c>
      <c r="G12" t="s">
        <v>222</v>
      </c>
    </row>
    <row r="13" spans="1:9" x14ac:dyDescent="0.2">
      <c r="G13" t="s">
        <v>223</v>
      </c>
    </row>
    <row r="14" spans="1:9" x14ac:dyDescent="0.2">
      <c r="G14" t="s">
        <v>224</v>
      </c>
      <c r="H14" t="s">
        <v>225</v>
      </c>
    </row>
    <row r="15" spans="1:9" x14ac:dyDescent="0.2">
      <c r="A15">
        <v>1</v>
      </c>
      <c r="B15" t="s">
        <v>226</v>
      </c>
      <c r="C15" t="s">
        <v>227</v>
      </c>
      <c r="D15">
        <v>1</v>
      </c>
      <c r="E15">
        <v>24</v>
      </c>
      <c r="F15" t="s">
        <v>228</v>
      </c>
      <c r="G15" t="s">
        <v>229</v>
      </c>
    </row>
    <row r="16" spans="1:9" x14ac:dyDescent="0.2">
      <c r="A16">
        <v>2</v>
      </c>
      <c r="B16" t="s">
        <v>226</v>
      </c>
      <c r="C16" t="s">
        <v>230</v>
      </c>
      <c r="D16">
        <v>1</v>
      </c>
      <c r="E16">
        <v>24</v>
      </c>
      <c r="F16" t="s">
        <v>228</v>
      </c>
      <c r="G16" t="s">
        <v>231</v>
      </c>
      <c r="H16" t="s">
        <v>232</v>
      </c>
    </row>
    <row r="17" spans="1:9" x14ac:dyDescent="0.2">
      <c r="A17">
        <v>3</v>
      </c>
      <c r="B17" t="s">
        <v>233</v>
      </c>
      <c r="C17" t="s">
        <v>227</v>
      </c>
      <c r="D17">
        <v>1</v>
      </c>
      <c r="E17">
        <v>24</v>
      </c>
      <c r="F17" t="s">
        <v>228</v>
      </c>
      <c r="G17" t="s">
        <v>234</v>
      </c>
    </row>
    <row r="18" spans="1:9" x14ac:dyDescent="0.2">
      <c r="A18">
        <v>4</v>
      </c>
      <c r="B18" t="s">
        <v>235</v>
      </c>
      <c r="C18" t="s">
        <v>230</v>
      </c>
      <c r="D18">
        <v>1</v>
      </c>
      <c r="E18">
        <v>24</v>
      </c>
      <c r="F18" t="s">
        <v>228</v>
      </c>
      <c r="G18" t="s">
        <v>236</v>
      </c>
      <c r="H18" t="s">
        <v>237</v>
      </c>
    </row>
    <row r="19" spans="1:9" x14ac:dyDescent="0.2">
      <c r="A19">
        <v>5</v>
      </c>
      <c r="B19" t="s">
        <v>238</v>
      </c>
      <c r="C19" t="s">
        <v>227</v>
      </c>
      <c r="D19">
        <v>1</v>
      </c>
      <c r="E19">
        <v>24</v>
      </c>
      <c r="F19" t="s">
        <v>228</v>
      </c>
      <c r="G19" t="s">
        <v>239</v>
      </c>
    </row>
    <row r="20" spans="1:9" x14ac:dyDescent="0.2">
      <c r="A20">
        <v>6</v>
      </c>
      <c r="B20" t="s">
        <v>240</v>
      </c>
      <c r="C20" t="s">
        <v>230</v>
      </c>
      <c r="D20">
        <v>1</v>
      </c>
      <c r="E20">
        <v>24</v>
      </c>
      <c r="F20" t="s">
        <v>228</v>
      </c>
      <c r="G20" t="s">
        <v>241</v>
      </c>
      <c r="H20" t="s">
        <v>242</v>
      </c>
    </row>
    <row r="21" spans="1:9" x14ac:dyDescent="0.2">
      <c r="A21">
        <v>7</v>
      </c>
      <c r="B21" t="s">
        <v>243</v>
      </c>
      <c r="C21" t="s">
        <v>227</v>
      </c>
      <c r="D21">
        <v>1</v>
      </c>
      <c r="E21">
        <v>24</v>
      </c>
      <c r="F21" t="s">
        <v>228</v>
      </c>
      <c r="G21" t="s">
        <v>244</v>
      </c>
    </row>
    <row r="22" spans="1:9" x14ac:dyDescent="0.2">
      <c r="A22">
        <v>8</v>
      </c>
      <c r="B22" t="s">
        <v>245</v>
      </c>
      <c r="C22" t="s">
        <v>227</v>
      </c>
      <c r="D22">
        <v>1</v>
      </c>
      <c r="E22">
        <v>24</v>
      </c>
      <c r="F22" t="s">
        <v>228</v>
      </c>
      <c r="G22" t="s">
        <v>246</v>
      </c>
    </row>
    <row r="23" spans="1:9" x14ac:dyDescent="0.2">
      <c r="A23">
        <v>9</v>
      </c>
      <c r="B23" t="s">
        <v>247</v>
      </c>
      <c r="C23" t="s">
        <v>227</v>
      </c>
      <c r="D23">
        <v>1</v>
      </c>
      <c r="E23">
        <v>24</v>
      </c>
      <c r="F23" t="s">
        <v>228</v>
      </c>
      <c r="G23" t="s">
        <v>248</v>
      </c>
    </row>
    <row r="24" spans="1:9" x14ac:dyDescent="0.2">
      <c r="A24">
        <v>10</v>
      </c>
      <c r="B24" t="s">
        <v>249</v>
      </c>
      <c r="C24" t="s">
        <v>227</v>
      </c>
      <c r="D24">
        <v>1</v>
      </c>
      <c r="E24">
        <v>24</v>
      </c>
      <c r="F24" t="s">
        <v>228</v>
      </c>
      <c r="G24" t="s">
        <v>250</v>
      </c>
    </row>
    <row r="25" spans="1:9" x14ac:dyDescent="0.2">
      <c r="A25">
        <v>11</v>
      </c>
      <c r="B25" t="s">
        <v>251</v>
      </c>
      <c r="C25" t="s">
        <v>227</v>
      </c>
      <c r="D25">
        <v>1</v>
      </c>
      <c r="E25">
        <v>24</v>
      </c>
      <c r="F25" t="s">
        <v>228</v>
      </c>
      <c r="G25" t="s">
        <v>252</v>
      </c>
    </row>
    <row r="26" spans="1:9" x14ac:dyDescent="0.2">
      <c r="A26">
        <v>12</v>
      </c>
      <c r="B26" t="s">
        <v>253</v>
      </c>
      <c r="C26" t="s">
        <v>227</v>
      </c>
      <c r="D26">
        <v>1</v>
      </c>
      <c r="E26">
        <v>24</v>
      </c>
      <c r="F26" t="s">
        <v>228</v>
      </c>
      <c r="G26" t="s">
        <v>254</v>
      </c>
    </row>
    <row r="27" spans="1:9" x14ac:dyDescent="0.2">
      <c r="A27">
        <v>13</v>
      </c>
      <c r="B27" t="s">
        <v>255</v>
      </c>
      <c r="C27" t="s">
        <v>227</v>
      </c>
      <c r="D27">
        <v>1</v>
      </c>
      <c r="E27">
        <v>24</v>
      </c>
      <c r="F27" t="s">
        <v>228</v>
      </c>
      <c r="G27" t="s">
        <v>256</v>
      </c>
    </row>
    <row r="28" spans="1:9" x14ac:dyDescent="0.2">
      <c r="A28">
        <v>14</v>
      </c>
      <c r="B28" t="s">
        <v>257</v>
      </c>
      <c r="C28" t="s">
        <v>227</v>
      </c>
      <c r="D28">
        <v>1</v>
      </c>
      <c r="E28">
        <v>24</v>
      </c>
      <c r="F28" t="s">
        <v>228</v>
      </c>
      <c r="G28" t="s">
        <v>258</v>
      </c>
    </row>
    <row r="30" spans="1:9" ht="39.6" customHeight="1" x14ac:dyDescent="0.2">
      <c r="A30" s="554" t="s">
        <v>259</v>
      </c>
      <c r="B30" s="554"/>
      <c r="C30" s="554"/>
      <c r="D30" s="554"/>
      <c r="E30" s="554"/>
      <c r="F30" s="554"/>
      <c r="G30" s="554"/>
      <c r="H30" s="554"/>
      <c r="I30" s="554"/>
    </row>
    <row r="31" spans="1:9" x14ac:dyDescent="0.2">
      <c r="A31" t="s">
        <v>260</v>
      </c>
    </row>
    <row r="32" spans="1:9" x14ac:dyDescent="0.2">
      <c r="A32" t="s">
        <v>9</v>
      </c>
      <c r="B32" t="s">
        <v>219</v>
      </c>
      <c r="D32" t="s">
        <v>261</v>
      </c>
      <c r="E32" t="s">
        <v>69</v>
      </c>
      <c r="F32" t="s">
        <v>221</v>
      </c>
      <c r="G32" t="s">
        <v>21</v>
      </c>
    </row>
    <row r="34" spans="1:7" x14ac:dyDescent="0.2">
      <c r="A34">
        <v>1</v>
      </c>
      <c r="B34" t="s">
        <v>113</v>
      </c>
      <c r="C34" t="s">
        <v>262</v>
      </c>
      <c r="E34">
        <v>1</v>
      </c>
      <c r="F34" t="s">
        <v>263</v>
      </c>
      <c r="G34">
        <v>150</v>
      </c>
    </row>
    <row r="35" spans="1:7" x14ac:dyDescent="0.2">
      <c r="A35">
        <v>2</v>
      </c>
      <c r="B35" t="s">
        <v>114</v>
      </c>
      <c r="C35" t="s">
        <v>264</v>
      </c>
      <c r="E35">
        <v>1</v>
      </c>
      <c r="F35" t="s">
        <v>263</v>
      </c>
      <c r="G35" t="s">
        <v>265</v>
      </c>
    </row>
    <row r="36" spans="1:7" x14ac:dyDescent="0.2">
      <c r="A36">
        <v>3</v>
      </c>
      <c r="B36" t="s">
        <v>115</v>
      </c>
      <c r="C36" t="s">
        <v>266</v>
      </c>
      <c r="E36">
        <v>1</v>
      </c>
      <c r="F36" t="s">
        <v>263</v>
      </c>
      <c r="G36" t="s">
        <v>267</v>
      </c>
    </row>
    <row r="37" spans="1:7" x14ac:dyDescent="0.2">
      <c r="A37">
        <v>4</v>
      </c>
      <c r="B37" t="s">
        <v>116</v>
      </c>
      <c r="C37" t="s">
        <v>268</v>
      </c>
      <c r="E37">
        <v>1</v>
      </c>
      <c r="F37" t="s">
        <v>263</v>
      </c>
      <c r="G37" t="s">
        <v>269</v>
      </c>
    </row>
    <row r="38" spans="1:7" x14ac:dyDescent="0.2">
      <c r="A38">
        <v>5</v>
      </c>
      <c r="B38" t="s">
        <v>117</v>
      </c>
      <c r="C38" t="s">
        <v>270</v>
      </c>
      <c r="E38">
        <v>1</v>
      </c>
      <c r="F38" t="s">
        <v>263</v>
      </c>
      <c r="G38" t="s">
        <v>271</v>
      </c>
    </row>
    <row r="39" spans="1:7" x14ac:dyDescent="0.2">
      <c r="A39">
        <v>6</v>
      </c>
      <c r="B39" t="s">
        <v>118</v>
      </c>
      <c r="C39" t="s">
        <v>272</v>
      </c>
      <c r="E39">
        <v>1</v>
      </c>
      <c r="F39" t="s">
        <v>263</v>
      </c>
      <c r="G39" t="s">
        <v>269</v>
      </c>
    </row>
    <row r="40" spans="1:7" x14ac:dyDescent="0.2">
      <c r="A40">
        <v>7</v>
      </c>
      <c r="B40" t="s">
        <v>119</v>
      </c>
      <c r="C40" t="s">
        <v>273</v>
      </c>
      <c r="E40">
        <v>1</v>
      </c>
      <c r="F40" t="s">
        <v>263</v>
      </c>
      <c r="G40" t="s">
        <v>274</v>
      </c>
    </row>
    <row r="41" spans="1:7" x14ac:dyDescent="0.2">
      <c r="A41">
        <v>8</v>
      </c>
      <c r="B41" t="s">
        <v>120</v>
      </c>
      <c r="C41" t="s">
        <v>275</v>
      </c>
      <c r="E41">
        <v>1</v>
      </c>
      <c r="F41" t="s">
        <v>263</v>
      </c>
      <c r="G41" t="s">
        <v>276</v>
      </c>
    </row>
    <row r="42" spans="1:7" x14ac:dyDescent="0.2">
      <c r="A42">
        <v>9</v>
      </c>
      <c r="B42" t="s">
        <v>121</v>
      </c>
      <c r="C42" t="s">
        <v>277</v>
      </c>
      <c r="E42">
        <v>1</v>
      </c>
      <c r="F42" t="s">
        <v>263</v>
      </c>
      <c r="G42" t="s">
        <v>276</v>
      </c>
    </row>
    <row r="43" spans="1:7" x14ac:dyDescent="0.2">
      <c r="A43">
        <v>10</v>
      </c>
      <c r="B43" t="s">
        <v>122</v>
      </c>
      <c r="C43" t="s">
        <v>278</v>
      </c>
      <c r="E43">
        <v>1</v>
      </c>
      <c r="F43" t="s">
        <v>263</v>
      </c>
      <c r="G43" t="s">
        <v>276</v>
      </c>
    </row>
  </sheetData>
  <mergeCells count="3">
    <mergeCell ref="A6:I6"/>
    <mergeCell ref="A4:I4"/>
    <mergeCell ref="A30:I30"/>
  </mergeCell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view="pageBreakPreview" topLeftCell="A7" zoomScale="60" workbookViewId="0">
      <selection activeCell="H58" sqref="H58"/>
    </sheetView>
  </sheetViews>
  <sheetFormatPr defaultRowHeight="10.199999999999999" x14ac:dyDescent="0.2"/>
  <cols>
    <col min="1" max="1" width="5.85546875" customWidth="1"/>
    <col min="6" max="6" width="10.7109375" customWidth="1"/>
    <col min="7" max="7" width="3.42578125" customWidth="1"/>
    <col min="8" max="8" width="6.42578125" customWidth="1"/>
    <col min="11" max="11" width="14.28515625" customWidth="1"/>
    <col min="12" max="12" width="10.85546875" customWidth="1"/>
    <col min="13" max="13" width="5.85546875" customWidth="1"/>
  </cols>
  <sheetData>
    <row r="1" spans="1:13" x14ac:dyDescent="0.2">
      <c r="A1" s="11"/>
      <c r="B1" s="1"/>
      <c r="C1" s="1"/>
      <c r="D1" s="1"/>
      <c r="E1" s="1"/>
      <c r="F1" s="1"/>
      <c r="G1" s="1"/>
      <c r="H1" s="1"/>
      <c r="I1" s="1"/>
      <c r="J1" s="1"/>
      <c r="K1" s="1"/>
      <c r="L1" s="1"/>
      <c r="M1" s="8"/>
    </row>
    <row r="2" spans="1:13" x14ac:dyDescent="0.2">
      <c r="A2" s="12"/>
      <c r="B2" s="2"/>
      <c r="C2" s="2"/>
      <c r="D2" s="2"/>
      <c r="E2" s="2"/>
      <c r="F2" s="2"/>
      <c r="G2" s="2"/>
      <c r="H2" s="2"/>
      <c r="I2" s="2"/>
      <c r="J2" s="2"/>
      <c r="K2" s="2"/>
      <c r="L2" s="2"/>
      <c r="M2" s="9"/>
    </row>
    <row r="3" spans="1:13" x14ac:dyDescent="0.2">
      <c r="A3" s="12"/>
      <c r="B3" s="2"/>
      <c r="C3" s="2"/>
      <c r="D3" s="2"/>
      <c r="E3" s="2"/>
      <c r="F3" s="2"/>
      <c r="G3" s="2"/>
      <c r="H3" s="2"/>
      <c r="I3" s="2"/>
      <c r="J3" s="2"/>
      <c r="K3" s="2"/>
      <c r="L3" s="2"/>
      <c r="M3" s="9"/>
    </row>
    <row r="4" spans="1:13" x14ac:dyDescent="0.2">
      <c r="A4" s="12"/>
      <c r="B4" s="2"/>
      <c r="C4" s="2"/>
      <c r="D4" s="2"/>
      <c r="E4" s="2"/>
      <c r="F4" s="2"/>
      <c r="G4" s="2"/>
      <c r="H4" s="2"/>
      <c r="I4" s="2"/>
      <c r="J4" s="2"/>
      <c r="K4" s="2"/>
      <c r="L4" s="2"/>
      <c r="M4" s="9"/>
    </row>
    <row r="5" spans="1:13" s="19" customFormat="1" ht="18" x14ac:dyDescent="0.35">
      <c r="A5" s="278" t="s">
        <v>22</v>
      </c>
      <c r="B5" s="279"/>
      <c r="C5" s="279"/>
      <c r="D5" s="279"/>
      <c r="E5" s="279"/>
      <c r="F5" s="279"/>
      <c r="G5" s="279"/>
      <c r="H5" s="279"/>
      <c r="I5" s="279"/>
      <c r="J5" s="279"/>
      <c r="K5" s="279"/>
      <c r="L5" s="279"/>
      <c r="M5" s="280"/>
    </row>
    <row r="6" spans="1:13" s="19" customFormat="1" ht="17.399999999999999" x14ac:dyDescent="0.3">
      <c r="A6" s="281" t="s">
        <v>50</v>
      </c>
      <c r="B6" s="282"/>
      <c r="C6" s="282"/>
      <c r="D6" s="282"/>
      <c r="E6" s="282"/>
      <c r="F6" s="282"/>
      <c r="G6" s="282"/>
      <c r="H6" s="282"/>
      <c r="I6" s="282"/>
      <c r="J6" s="282"/>
      <c r="K6" s="282"/>
      <c r="L6" s="282"/>
      <c r="M6" s="283"/>
    </row>
    <row r="7" spans="1:13" x14ac:dyDescent="0.2">
      <c r="A7" s="12"/>
      <c r="B7" s="2"/>
      <c r="C7" s="2"/>
      <c r="D7" s="2"/>
      <c r="E7" s="2"/>
      <c r="F7" s="2"/>
      <c r="G7" s="2"/>
      <c r="H7" s="2"/>
      <c r="I7" s="2"/>
      <c r="J7" s="2"/>
      <c r="K7" s="2"/>
      <c r="L7" s="2"/>
      <c r="M7" s="9"/>
    </row>
    <row r="8" spans="1:13" ht="15" customHeight="1" x14ac:dyDescent="0.2">
      <c r="A8" s="284" t="s">
        <v>51</v>
      </c>
      <c r="B8" s="285"/>
      <c r="C8" s="285"/>
      <c r="D8" s="285"/>
      <c r="E8" s="285"/>
      <c r="F8" s="285"/>
      <c r="G8" s="285"/>
      <c r="H8" s="285"/>
      <c r="I8" s="285"/>
      <c r="J8" s="285"/>
      <c r="K8" s="285"/>
      <c r="L8" s="285"/>
      <c r="M8" s="286"/>
    </row>
    <row r="9" spans="1:13" ht="20.25" customHeight="1" x14ac:dyDescent="0.2">
      <c r="A9" s="287"/>
      <c r="B9" s="285"/>
      <c r="C9" s="285"/>
      <c r="D9" s="285"/>
      <c r="E9" s="285"/>
      <c r="F9" s="285"/>
      <c r="G9" s="285"/>
      <c r="H9" s="285"/>
      <c r="I9" s="285"/>
      <c r="J9" s="285"/>
      <c r="K9" s="285"/>
      <c r="L9" s="285"/>
      <c r="M9" s="286"/>
    </row>
    <row r="10" spans="1:13" x14ac:dyDescent="0.2">
      <c r="A10" s="12"/>
      <c r="B10" s="2"/>
      <c r="C10" s="2"/>
      <c r="D10" s="2"/>
      <c r="E10" s="2"/>
      <c r="F10" s="2"/>
      <c r="G10" s="2"/>
      <c r="H10" s="2"/>
      <c r="I10" s="2"/>
      <c r="J10" s="2"/>
      <c r="K10" s="2"/>
      <c r="L10" s="2"/>
      <c r="M10" s="9"/>
    </row>
    <row r="11" spans="1:13" x14ac:dyDescent="0.2">
      <c r="A11" s="12"/>
      <c r="B11" s="2"/>
      <c r="C11" s="2"/>
      <c r="D11" s="2"/>
      <c r="E11" s="2"/>
      <c r="F11" s="2"/>
      <c r="G11" s="2"/>
      <c r="H11" s="2"/>
      <c r="I11" s="2"/>
      <c r="J11" s="2"/>
      <c r="K11" s="2"/>
      <c r="L11" s="2"/>
      <c r="M11" s="9"/>
    </row>
    <row r="12" spans="1:13" x14ac:dyDescent="0.2">
      <c r="A12" s="12"/>
      <c r="B12" s="2"/>
      <c r="C12" s="2"/>
      <c r="D12" s="2"/>
      <c r="E12" s="2"/>
      <c r="F12" s="2"/>
      <c r="G12" s="2"/>
      <c r="H12" s="2"/>
      <c r="I12" s="2"/>
      <c r="J12" s="2"/>
      <c r="K12" s="2"/>
      <c r="L12" s="2"/>
      <c r="M12" s="9"/>
    </row>
    <row r="13" spans="1:13" x14ac:dyDescent="0.2">
      <c r="A13" s="12"/>
      <c r="B13" s="2"/>
      <c r="C13" s="2"/>
      <c r="D13" s="2"/>
      <c r="E13" s="2"/>
      <c r="F13" s="2"/>
      <c r="G13" s="2"/>
      <c r="H13" s="2"/>
      <c r="I13" s="2"/>
      <c r="J13" s="2"/>
      <c r="K13" s="2"/>
      <c r="L13" s="2"/>
      <c r="M13" s="9"/>
    </row>
    <row r="14" spans="1:13" x14ac:dyDescent="0.2">
      <c r="A14" s="12"/>
      <c r="B14" s="2"/>
      <c r="C14" s="2"/>
      <c r="D14" s="2"/>
      <c r="E14" s="2"/>
      <c r="F14" s="2"/>
      <c r="G14" s="2"/>
      <c r="H14" s="2"/>
      <c r="I14" s="2"/>
      <c r="J14" s="2"/>
      <c r="K14" s="2"/>
      <c r="L14" s="2"/>
      <c r="M14" s="9"/>
    </row>
    <row r="15" spans="1:13" x14ac:dyDescent="0.2">
      <c r="A15" s="275"/>
      <c r="B15" s="276"/>
      <c r="C15" s="276"/>
      <c r="D15" s="276"/>
      <c r="E15" s="276"/>
      <c r="F15" s="276"/>
      <c r="G15" s="276"/>
      <c r="H15" s="276"/>
      <c r="I15" s="276"/>
      <c r="J15" s="276"/>
      <c r="K15" s="276"/>
      <c r="L15" s="276"/>
      <c r="M15" s="277"/>
    </row>
    <row r="16" spans="1:13" x14ac:dyDescent="0.2">
      <c r="A16" s="275"/>
      <c r="B16" s="276"/>
      <c r="C16" s="276"/>
      <c r="D16" s="276"/>
      <c r="E16" s="276"/>
      <c r="F16" s="276"/>
      <c r="G16" s="276"/>
      <c r="H16" s="276"/>
      <c r="I16" s="276"/>
      <c r="J16" s="276"/>
      <c r="K16" s="276"/>
      <c r="L16" s="276"/>
      <c r="M16" s="277"/>
    </row>
    <row r="17" spans="1:13" x14ac:dyDescent="0.2">
      <c r="A17" s="275"/>
      <c r="B17" s="276"/>
      <c r="C17" s="276"/>
      <c r="D17" s="276"/>
      <c r="E17" s="276"/>
      <c r="F17" s="276"/>
      <c r="G17" s="276"/>
      <c r="H17" s="276"/>
      <c r="I17" s="276"/>
      <c r="J17" s="276"/>
      <c r="K17" s="276"/>
      <c r="L17" s="276"/>
      <c r="M17" s="277"/>
    </row>
    <row r="18" spans="1:13" x14ac:dyDescent="0.2">
      <c r="A18" s="275"/>
      <c r="B18" s="276"/>
      <c r="C18" s="276"/>
      <c r="D18" s="276"/>
      <c r="E18" s="276"/>
      <c r="F18" s="276"/>
      <c r="G18" s="276"/>
      <c r="H18" s="276"/>
      <c r="I18" s="276"/>
      <c r="J18" s="276"/>
      <c r="K18" s="276"/>
      <c r="L18" s="276"/>
      <c r="M18" s="277"/>
    </row>
    <row r="19" spans="1:13" x14ac:dyDescent="0.2">
      <c r="A19" s="275"/>
      <c r="B19" s="276"/>
      <c r="C19" s="276"/>
      <c r="D19" s="276"/>
      <c r="E19" s="276"/>
      <c r="F19" s="276"/>
      <c r="G19" s="276"/>
      <c r="H19" s="276"/>
      <c r="I19" s="276"/>
      <c r="J19" s="276"/>
      <c r="K19" s="276"/>
      <c r="L19" s="276"/>
      <c r="M19" s="277"/>
    </row>
    <row r="20" spans="1:13" x14ac:dyDescent="0.2">
      <c r="A20" s="275"/>
      <c r="B20" s="276"/>
      <c r="C20" s="276"/>
      <c r="D20" s="276"/>
      <c r="E20" s="276"/>
      <c r="F20" s="276"/>
      <c r="G20" s="276"/>
      <c r="H20" s="276"/>
      <c r="I20" s="276"/>
      <c r="J20" s="276"/>
      <c r="K20" s="276"/>
      <c r="L20" s="276"/>
      <c r="M20" s="277"/>
    </row>
    <row r="21" spans="1:13" x14ac:dyDescent="0.2">
      <c r="A21" s="275"/>
      <c r="B21" s="276"/>
      <c r="C21" s="276"/>
      <c r="D21" s="276"/>
      <c r="E21" s="276"/>
      <c r="F21" s="276"/>
      <c r="G21" s="276"/>
      <c r="H21" s="276"/>
      <c r="I21" s="276"/>
      <c r="J21" s="276"/>
      <c r="K21" s="276"/>
      <c r="L21" s="276"/>
      <c r="M21" s="277"/>
    </row>
    <row r="22" spans="1:13" x14ac:dyDescent="0.2">
      <c r="A22" s="275"/>
      <c r="B22" s="276"/>
      <c r="C22" s="276"/>
      <c r="D22" s="276"/>
      <c r="E22" s="276"/>
      <c r="F22" s="276"/>
      <c r="G22" s="276"/>
      <c r="H22" s="276"/>
      <c r="I22" s="276"/>
      <c r="J22" s="276"/>
      <c r="K22" s="276"/>
      <c r="L22" s="276"/>
      <c r="M22" s="277"/>
    </row>
    <row r="23" spans="1:13" x14ac:dyDescent="0.2">
      <c r="A23" s="275"/>
      <c r="B23" s="276"/>
      <c r="C23" s="276"/>
      <c r="D23" s="276"/>
      <c r="E23" s="276"/>
      <c r="F23" s="276"/>
      <c r="G23" s="276"/>
      <c r="H23" s="276"/>
      <c r="I23" s="276"/>
      <c r="J23" s="276"/>
      <c r="K23" s="276"/>
      <c r="L23" s="276"/>
      <c r="M23" s="277"/>
    </row>
    <row r="24" spans="1:13" x14ac:dyDescent="0.2">
      <c r="A24" s="275"/>
      <c r="B24" s="276"/>
      <c r="C24" s="276"/>
      <c r="D24" s="276"/>
      <c r="E24" s="276"/>
      <c r="F24" s="276"/>
      <c r="G24" s="276"/>
      <c r="H24" s="276"/>
      <c r="I24" s="276"/>
      <c r="J24" s="276"/>
      <c r="K24" s="276"/>
      <c r="L24" s="276"/>
      <c r="M24" s="277"/>
    </row>
    <row r="25" spans="1:13" x14ac:dyDescent="0.2">
      <c r="A25" s="275"/>
      <c r="B25" s="276"/>
      <c r="C25" s="276"/>
      <c r="D25" s="276"/>
      <c r="E25" s="276"/>
      <c r="F25" s="276"/>
      <c r="G25" s="276"/>
      <c r="H25" s="276"/>
      <c r="I25" s="276"/>
      <c r="J25" s="276"/>
      <c r="K25" s="276"/>
      <c r="L25" s="276"/>
      <c r="M25" s="277"/>
    </row>
    <row r="26" spans="1:13" x14ac:dyDescent="0.2">
      <c r="A26" s="275"/>
      <c r="B26" s="276"/>
      <c r="C26" s="276"/>
      <c r="D26" s="276"/>
      <c r="E26" s="276"/>
      <c r="F26" s="276"/>
      <c r="G26" s="276"/>
      <c r="H26" s="276"/>
      <c r="I26" s="276"/>
      <c r="J26" s="276"/>
      <c r="K26" s="276"/>
      <c r="L26" s="276"/>
      <c r="M26" s="277"/>
    </row>
    <row r="27" spans="1:13" x14ac:dyDescent="0.2">
      <c r="A27" s="275"/>
      <c r="B27" s="276"/>
      <c r="C27" s="276"/>
      <c r="D27" s="276"/>
      <c r="E27" s="276"/>
      <c r="F27" s="276"/>
      <c r="G27" s="276"/>
      <c r="H27" s="276"/>
      <c r="I27" s="276"/>
      <c r="J27" s="276"/>
      <c r="K27" s="276"/>
      <c r="L27" s="276"/>
      <c r="M27" s="277"/>
    </row>
    <row r="28" spans="1:13" x14ac:dyDescent="0.2">
      <c r="A28" s="275"/>
      <c r="B28" s="276"/>
      <c r="C28" s="276"/>
      <c r="D28" s="276"/>
      <c r="E28" s="276"/>
      <c r="F28" s="276"/>
      <c r="G28" s="276"/>
      <c r="H28" s="276"/>
      <c r="I28" s="276"/>
      <c r="J28" s="276"/>
      <c r="K28" s="276"/>
      <c r="L28" s="276"/>
      <c r="M28" s="277"/>
    </row>
    <row r="29" spans="1:13" x14ac:dyDescent="0.2">
      <c r="A29" s="275"/>
      <c r="B29" s="276"/>
      <c r="C29" s="276"/>
      <c r="D29" s="276"/>
      <c r="E29" s="276"/>
      <c r="F29" s="276"/>
      <c r="G29" s="276"/>
      <c r="H29" s="276"/>
      <c r="I29" s="276"/>
      <c r="J29" s="276"/>
      <c r="K29" s="276"/>
      <c r="L29" s="276"/>
      <c r="M29" s="277"/>
    </row>
    <row r="30" spans="1:13" x14ac:dyDescent="0.2">
      <c r="A30" s="275"/>
      <c r="B30" s="276"/>
      <c r="C30" s="276"/>
      <c r="D30" s="276"/>
      <c r="E30" s="276"/>
      <c r="F30" s="276"/>
      <c r="G30" s="276"/>
      <c r="H30" s="276"/>
      <c r="I30" s="276"/>
      <c r="J30" s="276"/>
      <c r="K30" s="276"/>
      <c r="L30" s="276"/>
      <c r="M30" s="277"/>
    </row>
    <row r="31" spans="1:13" x14ac:dyDescent="0.2">
      <c r="A31" s="275"/>
      <c r="B31" s="276"/>
      <c r="C31" s="276"/>
      <c r="D31" s="276"/>
      <c r="E31" s="276"/>
      <c r="F31" s="276"/>
      <c r="G31" s="276"/>
      <c r="H31" s="276"/>
      <c r="I31" s="276"/>
      <c r="J31" s="276"/>
      <c r="K31" s="276"/>
      <c r="L31" s="276"/>
      <c r="M31" s="277"/>
    </row>
    <row r="32" spans="1:13" x14ac:dyDescent="0.2">
      <c r="A32" s="275"/>
      <c r="B32" s="276"/>
      <c r="C32" s="276"/>
      <c r="D32" s="276"/>
      <c r="E32" s="276"/>
      <c r="F32" s="276"/>
      <c r="G32" s="276"/>
      <c r="H32" s="276"/>
      <c r="I32" s="276"/>
      <c r="J32" s="276"/>
      <c r="K32" s="276"/>
      <c r="L32" s="276"/>
      <c r="M32" s="277"/>
    </row>
    <row r="33" spans="1:13" x14ac:dyDescent="0.2">
      <c r="A33" s="275"/>
      <c r="B33" s="276"/>
      <c r="C33" s="276"/>
      <c r="D33" s="276"/>
      <c r="E33" s="276"/>
      <c r="F33" s="276"/>
      <c r="G33" s="276"/>
      <c r="H33" s="276"/>
      <c r="I33" s="276"/>
      <c r="J33" s="276"/>
      <c r="K33" s="276"/>
      <c r="L33" s="276"/>
      <c r="M33" s="277"/>
    </row>
    <row r="34" spans="1:13" x14ac:dyDescent="0.2">
      <c r="A34" s="275"/>
      <c r="B34" s="276"/>
      <c r="C34" s="276"/>
      <c r="D34" s="276"/>
      <c r="E34" s="276"/>
      <c r="F34" s="276"/>
      <c r="G34" s="276"/>
      <c r="H34" s="276"/>
      <c r="I34" s="276"/>
      <c r="J34" s="276"/>
      <c r="K34" s="276"/>
      <c r="L34" s="276"/>
      <c r="M34" s="277"/>
    </row>
    <row r="35" spans="1:13" x14ac:dyDescent="0.2">
      <c r="A35" s="275"/>
      <c r="B35" s="276"/>
      <c r="C35" s="276"/>
      <c r="D35" s="276"/>
      <c r="E35" s="276"/>
      <c r="F35" s="276"/>
      <c r="G35" s="276"/>
      <c r="H35" s="276"/>
      <c r="I35" s="276"/>
      <c r="J35" s="276"/>
      <c r="K35" s="276"/>
      <c r="L35" s="276"/>
      <c r="M35" s="277"/>
    </row>
    <row r="36" spans="1:13" x14ac:dyDescent="0.2">
      <c r="A36" s="275"/>
      <c r="B36" s="276"/>
      <c r="C36" s="276"/>
      <c r="D36" s="276"/>
      <c r="E36" s="276"/>
      <c r="F36" s="276"/>
      <c r="G36" s="276"/>
      <c r="H36" s="276"/>
      <c r="I36" s="276"/>
      <c r="J36" s="276"/>
      <c r="K36" s="276"/>
      <c r="L36" s="276"/>
      <c r="M36" s="277"/>
    </row>
    <row r="37" spans="1:13" x14ac:dyDescent="0.2">
      <c r="A37" s="275"/>
      <c r="B37" s="276"/>
      <c r="C37" s="276"/>
      <c r="D37" s="276"/>
      <c r="E37" s="276"/>
      <c r="F37" s="276"/>
      <c r="G37" s="276"/>
      <c r="H37" s="276"/>
      <c r="I37" s="276"/>
      <c r="J37" s="276"/>
      <c r="K37" s="276"/>
      <c r="L37" s="276"/>
      <c r="M37" s="277"/>
    </row>
    <row r="38" spans="1:13" x14ac:dyDescent="0.2">
      <c r="A38" s="275"/>
      <c r="B38" s="276"/>
      <c r="C38" s="276"/>
      <c r="D38" s="276"/>
      <c r="E38" s="276"/>
      <c r="F38" s="276"/>
      <c r="G38" s="276"/>
      <c r="H38" s="276"/>
      <c r="I38" s="276"/>
      <c r="J38" s="276"/>
      <c r="K38" s="276"/>
      <c r="L38" s="276"/>
      <c r="M38" s="277"/>
    </row>
    <row r="39" spans="1:13" x14ac:dyDescent="0.2">
      <c r="A39" s="275"/>
      <c r="B39" s="276"/>
      <c r="C39" s="276"/>
      <c r="D39" s="276"/>
      <c r="E39" s="276"/>
      <c r="F39" s="276"/>
      <c r="G39" s="276"/>
      <c r="H39" s="276"/>
      <c r="I39" s="276"/>
      <c r="J39" s="276"/>
      <c r="K39" s="276"/>
      <c r="L39" s="276"/>
      <c r="M39" s="277"/>
    </row>
    <row r="40" spans="1:13" x14ac:dyDescent="0.2">
      <c r="A40" s="275"/>
      <c r="B40" s="276"/>
      <c r="C40" s="276"/>
      <c r="D40" s="276"/>
      <c r="E40" s="276"/>
      <c r="F40" s="276"/>
      <c r="G40" s="276"/>
      <c r="H40" s="276"/>
      <c r="I40" s="276"/>
      <c r="J40" s="276"/>
      <c r="K40" s="276"/>
      <c r="L40" s="276"/>
      <c r="M40" s="277"/>
    </row>
    <row r="41" spans="1:13" x14ac:dyDescent="0.2">
      <c r="A41" s="12"/>
      <c r="B41" s="2"/>
      <c r="C41" s="2"/>
      <c r="D41" s="2"/>
      <c r="E41" s="2"/>
      <c r="F41" s="2"/>
      <c r="G41" s="2"/>
      <c r="H41" s="2"/>
      <c r="I41" s="2"/>
      <c r="J41" s="2"/>
      <c r="K41" s="2"/>
      <c r="L41" s="2"/>
      <c r="M41" s="9"/>
    </row>
    <row r="42" spans="1:13" x14ac:dyDescent="0.2">
      <c r="A42" s="12"/>
      <c r="B42" s="2"/>
      <c r="C42" s="2"/>
      <c r="D42" s="2"/>
      <c r="E42" s="2"/>
      <c r="F42" s="2"/>
      <c r="G42" s="2"/>
      <c r="H42" s="2"/>
      <c r="I42" s="2"/>
      <c r="J42" s="2"/>
      <c r="K42" s="2"/>
      <c r="L42" s="2"/>
      <c r="M42" s="9"/>
    </row>
    <row r="43" spans="1:13" x14ac:dyDescent="0.2">
      <c r="A43" s="12"/>
      <c r="B43" s="2"/>
      <c r="C43" s="2"/>
      <c r="D43" s="2"/>
      <c r="E43" s="2"/>
      <c r="F43" s="2"/>
      <c r="G43" s="2"/>
      <c r="H43" s="2"/>
      <c r="I43" s="2"/>
      <c r="J43" s="2"/>
      <c r="K43" s="2"/>
      <c r="L43" s="2"/>
      <c r="M43" s="9"/>
    </row>
    <row r="44" spans="1:13" x14ac:dyDescent="0.2">
      <c r="A44" s="12"/>
      <c r="B44" s="2"/>
      <c r="C44" s="2"/>
      <c r="D44" s="2"/>
      <c r="E44" s="2"/>
      <c r="F44" s="2"/>
      <c r="G44" s="2"/>
      <c r="H44" s="2"/>
      <c r="I44" s="2"/>
      <c r="J44" s="2"/>
      <c r="K44" s="2"/>
      <c r="L44" s="2"/>
      <c r="M44" s="9"/>
    </row>
    <row r="45" spans="1:13" x14ac:dyDescent="0.2">
      <c r="A45" s="12"/>
      <c r="B45" s="2"/>
      <c r="C45" s="2"/>
      <c r="D45" s="2"/>
      <c r="E45" s="2"/>
      <c r="F45" s="2"/>
      <c r="G45" s="2"/>
      <c r="H45" s="2"/>
      <c r="I45" s="2"/>
      <c r="J45" s="2"/>
      <c r="K45" s="2"/>
      <c r="L45" s="2"/>
      <c r="M45" s="9"/>
    </row>
    <row r="46" spans="1:13" x14ac:dyDescent="0.2">
      <c r="A46" s="12"/>
      <c r="B46" s="2"/>
      <c r="C46" s="2"/>
      <c r="D46" s="2"/>
      <c r="E46" s="2"/>
      <c r="F46" s="2"/>
      <c r="G46" s="2"/>
      <c r="H46" s="2"/>
      <c r="I46" s="2"/>
      <c r="J46" s="2"/>
      <c r="K46" s="2"/>
      <c r="L46" s="2"/>
      <c r="M46" s="9"/>
    </row>
    <row r="47" spans="1:13" x14ac:dyDescent="0.2">
      <c r="A47" s="12"/>
      <c r="B47" s="2"/>
      <c r="C47" s="2"/>
      <c r="D47" s="2"/>
      <c r="E47" s="2"/>
      <c r="F47" s="2"/>
      <c r="G47" s="2"/>
      <c r="H47" s="2"/>
      <c r="I47" s="2"/>
      <c r="J47" s="2"/>
      <c r="K47" s="2"/>
      <c r="L47" s="2"/>
      <c r="M47" s="9"/>
    </row>
    <row r="48" spans="1:13" ht="11.25" customHeight="1" x14ac:dyDescent="0.2">
      <c r="A48" s="12"/>
      <c r="B48" s="2"/>
      <c r="C48" s="2"/>
      <c r="D48" s="2"/>
      <c r="E48" s="2"/>
      <c r="F48" s="2"/>
      <c r="G48" s="2"/>
      <c r="H48" s="2"/>
      <c r="I48" s="2"/>
      <c r="J48" s="2"/>
      <c r="K48" s="2"/>
      <c r="L48" s="2"/>
      <c r="M48" s="9"/>
    </row>
    <row r="49" spans="1:13" ht="11.25" customHeight="1" thickBot="1" x14ac:dyDescent="0.25">
      <c r="A49" s="12"/>
      <c r="B49" s="2"/>
      <c r="C49" s="2"/>
      <c r="D49" s="2"/>
      <c r="E49" s="2"/>
      <c r="F49" s="2"/>
      <c r="G49" s="2"/>
      <c r="H49" s="2"/>
      <c r="I49" s="2"/>
      <c r="J49" s="2"/>
      <c r="K49" s="2"/>
      <c r="L49" s="2"/>
      <c r="M49" s="9"/>
    </row>
    <row r="50" spans="1:13" ht="15" x14ac:dyDescent="0.2">
      <c r="A50" s="12"/>
      <c r="B50" s="298" t="s">
        <v>56</v>
      </c>
      <c r="C50" s="299"/>
      <c r="D50" s="299"/>
      <c r="E50" s="299"/>
      <c r="F50" s="299"/>
      <c r="G50" s="16" t="s">
        <v>8</v>
      </c>
      <c r="H50" s="296" t="s">
        <v>126</v>
      </c>
      <c r="I50" s="296"/>
      <c r="J50" s="296"/>
      <c r="K50" s="296"/>
      <c r="L50" s="297"/>
      <c r="M50" s="9"/>
    </row>
    <row r="51" spans="1:13" ht="18" customHeight="1" thickBot="1" x14ac:dyDescent="0.25">
      <c r="A51" s="12"/>
      <c r="B51" s="302" t="s">
        <v>57</v>
      </c>
      <c r="C51" s="303"/>
      <c r="D51" s="303"/>
      <c r="E51" s="303"/>
      <c r="F51" s="303"/>
      <c r="G51" s="18" t="s">
        <v>8</v>
      </c>
      <c r="H51" s="300" t="s">
        <v>280</v>
      </c>
      <c r="I51" s="300"/>
      <c r="J51" s="300"/>
      <c r="K51" s="300"/>
      <c r="L51" s="301"/>
      <c r="M51" s="9"/>
    </row>
    <row r="52" spans="1:13" ht="11.25" customHeight="1" x14ac:dyDescent="0.2">
      <c r="A52" s="12"/>
      <c r="B52" s="2"/>
      <c r="C52" s="2"/>
      <c r="D52" s="2"/>
      <c r="E52" s="2"/>
      <c r="F52" s="2"/>
      <c r="G52" s="17"/>
      <c r="H52" s="2"/>
      <c r="I52" s="2"/>
      <c r="J52" s="2"/>
      <c r="K52" s="2"/>
      <c r="L52" s="2"/>
      <c r="M52" s="9"/>
    </row>
    <row r="53" spans="1:13" ht="11.25" customHeight="1" thickBot="1" x14ac:dyDescent="0.25">
      <c r="A53" s="12"/>
      <c r="B53" s="2"/>
      <c r="C53" s="2"/>
      <c r="D53" s="2"/>
      <c r="E53" s="2"/>
      <c r="F53" s="2"/>
      <c r="G53" s="17"/>
      <c r="H53" s="2"/>
      <c r="I53" s="2"/>
      <c r="J53" s="2"/>
      <c r="K53" s="2"/>
      <c r="L53" s="2"/>
      <c r="M53" s="9"/>
    </row>
    <row r="54" spans="1:13" s="19" customFormat="1" ht="18" customHeight="1" x14ac:dyDescent="0.2">
      <c r="A54" s="20"/>
      <c r="B54" s="288" t="s">
        <v>58</v>
      </c>
      <c r="C54" s="289"/>
      <c r="D54" s="289"/>
      <c r="E54" s="289"/>
      <c r="F54" s="289"/>
      <c r="G54" s="21" t="s">
        <v>8</v>
      </c>
      <c r="H54" s="290" t="s">
        <v>281</v>
      </c>
      <c r="I54" s="290"/>
      <c r="J54" s="290"/>
      <c r="K54" s="290"/>
      <c r="L54" s="291"/>
      <c r="M54" s="22"/>
    </row>
    <row r="55" spans="1:13" s="19" customFormat="1" ht="18" customHeight="1" x14ac:dyDescent="0.2">
      <c r="A55" s="20"/>
      <c r="B55" s="292" t="s">
        <v>59</v>
      </c>
      <c r="C55" s="293"/>
      <c r="D55" s="293"/>
      <c r="E55" s="293"/>
      <c r="F55" s="293"/>
      <c r="G55" s="23" t="s">
        <v>8</v>
      </c>
      <c r="H55" s="294">
        <v>332004567</v>
      </c>
      <c r="I55" s="294"/>
      <c r="J55" s="294"/>
      <c r="K55" s="294"/>
      <c r="L55" s="295"/>
      <c r="M55" s="22"/>
    </row>
    <row r="56" spans="1:13" s="19" customFormat="1" ht="39" customHeight="1" x14ac:dyDescent="0.2">
      <c r="A56" s="20"/>
      <c r="B56" s="24" t="s">
        <v>60</v>
      </c>
      <c r="C56" s="25"/>
      <c r="D56" s="25"/>
      <c r="E56" s="25"/>
      <c r="F56" s="25"/>
      <c r="G56" s="23" t="s">
        <v>8</v>
      </c>
      <c r="H56" s="273" t="s">
        <v>282</v>
      </c>
      <c r="I56" s="273"/>
      <c r="J56" s="273"/>
      <c r="K56" s="273"/>
      <c r="L56" s="274"/>
      <c r="M56" s="22"/>
    </row>
    <row r="57" spans="1:13" s="19" customFormat="1" ht="18" customHeight="1" thickBot="1" x14ac:dyDescent="0.25">
      <c r="A57" s="20"/>
      <c r="B57" s="26" t="s">
        <v>61</v>
      </c>
      <c r="C57" s="27"/>
      <c r="D57" s="27"/>
      <c r="E57" s="27"/>
      <c r="F57" s="27"/>
      <c r="G57" s="28" t="s">
        <v>8</v>
      </c>
      <c r="H57" s="29" t="s">
        <v>283</v>
      </c>
      <c r="I57" s="29"/>
      <c r="J57" s="29"/>
      <c r="K57" s="29"/>
      <c r="L57" s="30"/>
      <c r="M57" s="22"/>
    </row>
    <row r="58" spans="1:13" x14ac:dyDescent="0.2">
      <c r="A58" s="12"/>
      <c r="B58" s="2"/>
      <c r="C58" s="2"/>
      <c r="D58" s="2"/>
      <c r="E58" s="2"/>
      <c r="F58" s="2"/>
      <c r="G58" s="17"/>
      <c r="H58" s="2"/>
      <c r="I58" s="2"/>
      <c r="J58" s="2"/>
      <c r="K58" s="2"/>
      <c r="L58" s="2"/>
      <c r="M58" s="9"/>
    </row>
    <row r="59" spans="1:13" x14ac:dyDescent="0.2">
      <c r="A59" s="12"/>
      <c r="B59" s="2"/>
      <c r="C59" s="2"/>
      <c r="D59" s="2"/>
      <c r="E59" s="2"/>
      <c r="F59" s="2"/>
      <c r="G59" s="17"/>
      <c r="H59" s="2"/>
      <c r="I59" s="2"/>
      <c r="J59" s="2"/>
      <c r="K59" s="2"/>
      <c r="L59" s="2"/>
      <c r="M59" s="9"/>
    </row>
    <row r="60" spans="1:13" x14ac:dyDescent="0.2">
      <c r="A60" s="12"/>
      <c r="B60" s="2"/>
      <c r="C60" s="2"/>
      <c r="D60" s="2"/>
      <c r="E60" s="2"/>
      <c r="F60" s="2"/>
      <c r="G60" s="17"/>
      <c r="H60" s="2"/>
      <c r="I60" s="2"/>
      <c r="J60" s="2"/>
      <c r="K60" s="2"/>
      <c r="L60" s="2"/>
      <c r="M60" s="9"/>
    </row>
    <row r="61" spans="1:13" x14ac:dyDescent="0.2">
      <c r="A61" s="12"/>
      <c r="B61" s="2"/>
      <c r="C61" s="2"/>
      <c r="D61" s="2"/>
      <c r="E61" s="2"/>
      <c r="F61" s="2"/>
      <c r="G61" s="17"/>
      <c r="H61" s="2"/>
      <c r="I61" s="2"/>
      <c r="J61" s="2"/>
      <c r="K61" s="2"/>
      <c r="L61" s="2"/>
      <c r="M61" s="9"/>
    </row>
    <row r="62" spans="1:13" x14ac:dyDescent="0.2">
      <c r="A62" s="12"/>
      <c r="B62" s="2"/>
      <c r="C62" s="2"/>
      <c r="D62" s="2"/>
      <c r="E62" s="2"/>
      <c r="F62" s="2"/>
      <c r="G62" s="17"/>
      <c r="H62" s="2"/>
      <c r="I62" s="2"/>
      <c r="J62" s="2"/>
      <c r="K62" s="2"/>
      <c r="L62" s="2"/>
      <c r="M62" s="9"/>
    </row>
    <row r="63" spans="1:13" x14ac:dyDescent="0.2">
      <c r="A63" s="12"/>
      <c r="B63" s="2"/>
      <c r="C63" s="2"/>
      <c r="D63" s="2"/>
      <c r="E63" s="2"/>
      <c r="F63" s="2"/>
      <c r="G63" s="17"/>
      <c r="H63" s="2"/>
      <c r="I63" s="2"/>
      <c r="J63" s="2"/>
      <c r="K63" s="2"/>
      <c r="L63" s="2"/>
      <c r="M63" s="9"/>
    </row>
    <row r="64" spans="1:13" x14ac:dyDescent="0.2">
      <c r="A64" s="12"/>
      <c r="B64" s="2"/>
      <c r="C64" s="2"/>
      <c r="D64" s="2"/>
      <c r="E64" s="2"/>
      <c r="F64" s="2"/>
      <c r="G64" s="17"/>
      <c r="H64" s="2"/>
      <c r="I64" s="2"/>
      <c r="J64" s="2"/>
      <c r="K64" s="2"/>
      <c r="L64" s="2"/>
      <c r="M64" s="9"/>
    </row>
    <row r="65" spans="1:13" x14ac:dyDescent="0.2">
      <c r="A65" s="12"/>
      <c r="B65" s="2"/>
      <c r="C65" s="2"/>
      <c r="D65" s="2"/>
      <c r="E65" s="2"/>
      <c r="F65" s="2"/>
      <c r="G65" s="17"/>
      <c r="H65" s="2"/>
      <c r="I65" s="2"/>
      <c r="J65" s="2"/>
      <c r="K65" s="2"/>
      <c r="L65" s="2"/>
      <c r="M65" s="9"/>
    </row>
    <row r="66" spans="1:13" x14ac:dyDescent="0.2">
      <c r="A66" s="12"/>
      <c r="B66" s="2"/>
      <c r="C66" s="2"/>
      <c r="D66" s="2"/>
      <c r="E66" s="2"/>
      <c r="F66" s="2"/>
      <c r="G66" s="2"/>
      <c r="H66" s="2"/>
      <c r="I66" s="2"/>
      <c r="J66" s="2"/>
      <c r="K66" s="2"/>
      <c r="L66" s="2"/>
      <c r="M66" s="9"/>
    </row>
    <row r="67" spans="1:13" ht="10.8" thickBot="1" x14ac:dyDescent="0.25">
      <c r="A67" s="13"/>
      <c r="B67" s="14"/>
      <c r="C67" s="14"/>
      <c r="D67" s="14"/>
      <c r="E67" s="14"/>
      <c r="F67" s="14"/>
      <c r="G67" s="14"/>
      <c r="H67" s="14"/>
      <c r="I67" s="14"/>
      <c r="J67" s="14"/>
      <c r="K67" s="14"/>
      <c r="L67" s="14"/>
      <c r="M67" s="15"/>
    </row>
  </sheetData>
  <mergeCells count="13">
    <mergeCell ref="H56:L56"/>
    <mergeCell ref="A15:M40"/>
    <mergeCell ref="A5:M5"/>
    <mergeCell ref="A6:M6"/>
    <mergeCell ref="A8:M9"/>
    <mergeCell ref="B54:F54"/>
    <mergeCell ref="H54:L54"/>
    <mergeCell ref="B55:F55"/>
    <mergeCell ref="H55:L55"/>
    <mergeCell ref="H50:L50"/>
    <mergeCell ref="B50:F50"/>
    <mergeCell ref="H51:L51"/>
    <mergeCell ref="B51:F51"/>
  </mergeCells>
  <phoneticPr fontId="0" type="noConversion"/>
  <printOptions horizontalCentered="1" verticalCentered="1"/>
  <pageMargins left="0.39370078740157483" right="0.39370078740157483" top="0.39370078740157483" bottom="0.39370078740157483" header="0.11811023622047245" footer="0.11811023622047245"/>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8"/>
  <sheetViews>
    <sheetView view="pageBreakPreview" zoomScale="80" zoomScaleSheetLayoutView="80" workbookViewId="0">
      <selection activeCell="K29" sqref="K29"/>
    </sheetView>
  </sheetViews>
  <sheetFormatPr defaultColWidth="9.28515625" defaultRowHeight="13.2" x14ac:dyDescent="0.25"/>
  <cols>
    <col min="1" max="1" width="4.85546875" style="45" customWidth="1"/>
    <col min="2" max="2" width="31.85546875" style="45" customWidth="1"/>
    <col min="3" max="3" width="17.42578125" style="45" bestFit="1" customWidth="1"/>
    <col min="4" max="4" width="17.42578125" style="45" customWidth="1"/>
    <col min="5" max="5" width="19.42578125" style="45" customWidth="1"/>
    <col min="6" max="6" width="11.28515625" style="45" customWidth="1"/>
    <col min="7" max="7" width="9.28515625" style="45"/>
    <col min="8" max="8" width="16.28515625" style="45" bestFit="1" customWidth="1"/>
    <col min="9" max="9" width="11.42578125" style="45" bestFit="1" customWidth="1"/>
    <col min="10" max="10" width="19.85546875" style="45" customWidth="1"/>
    <col min="11" max="11" width="20.28515625" style="45" customWidth="1"/>
    <col min="12" max="12" width="19.28515625" style="45" customWidth="1"/>
    <col min="13" max="13" width="12.7109375" style="45" customWidth="1"/>
    <col min="14" max="16384" width="9.28515625" style="45"/>
  </cols>
  <sheetData>
    <row r="1" spans="1:14" s="43" customFormat="1" ht="15" x14ac:dyDescent="0.25">
      <c r="A1" s="324" t="s">
        <v>62</v>
      </c>
      <c r="B1" s="324"/>
      <c r="C1" s="324"/>
      <c r="D1" s="324"/>
      <c r="E1" s="324"/>
      <c r="F1" s="324"/>
      <c r="G1" s="324"/>
      <c r="H1" s="324"/>
      <c r="I1" s="324"/>
      <c r="J1" s="324"/>
      <c r="K1" s="324"/>
      <c r="L1" s="324"/>
      <c r="M1" s="59"/>
      <c r="N1" s="59"/>
    </row>
    <row r="2" spans="1:14" s="46" customFormat="1" ht="17.100000000000001" customHeight="1" thickBot="1" x14ac:dyDescent="0.3">
      <c r="A2" s="61"/>
      <c r="B2" s="62"/>
      <c r="C2" s="63"/>
      <c r="D2" s="63"/>
      <c r="E2" s="63"/>
      <c r="F2" s="63"/>
      <c r="G2" s="63"/>
      <c r="H2" s="63"/>
      <c r="I2" s="63"/>
      <c r="J2" s="63"/>
      <c r="K2" s="63"/>
      <c r="L2" s="63"/>
      <c r="M2" s="64"/>
    </row>
    <row r="3" spans="1:14" ht="17.100000000000001" customHeight="1" x14ac:dyDescent="0.25">
      <c r="A3" s="31" t="str">
        <f>COVER!B50</f>
        <v>Penyedia Barang/Jasa</v>
      </c>
      <c r="B3" s="32"/>
      <c r="C3" s="33" t="s">
        <v>8</v>
      </c>
      <c r="D3" s="206" t="str">
        <f>COVER!H50</f>
        <v>PT. Sentosa Jaya</v>
      </c>
      <c r="E3" s="34"/>
      <c r="F3" s="33"/>
      <c r="G3" s="32"/>
      <c r="H3" s="32"/>
      <c r="I3" s="32"/>
      <c r="J3" s="32"/>
      <c r="K3" s="32"/>
      <c r="L3" s="65"/>
      <c r="M3" s="40"/>
    </row>
    <row r="4" spans="1:14" ht="17.100000000000001" customHeight="1" x14ac:dyDescent="0.25">
      <c r="A4" s="35" t="str">
        <f>COVER!B51</f>
        <v>Alamat</v>
      </c>
      <c r="B4" s="36"/>
      <c r="C4" s="37" t="s">
        <v>8</v>
      </c>
      <c r="D4" s="113" t="str">
        <f>COVER!H51</f>
        <v>Jakarta</v>
      </c>
      <c r="E4" s="38"/>
      <c r="F4" s="36"/>
      <c r="G4" s="36"/>
      <c r="H4" s="36"/>
      <c r="I4" s="36"/>
      <c r="J4" s="36"/>
      <c r="K4" s="36"/>
      <c r="L4" s="66"/>
    </row>
    <row r="5" spans="1:14" ht="17.100000000000001" customHeight="1" x14ac:dyDescent="0.25">
      <c r="A5" s="39" t="str">
        <f>COVER!B56</f>
        <v>Judul Kontrak</v>
      </c>
      <c r="B5" s="36"/>
      <c r="C5" s="37" t="s">
        <v>8</v>
      </c>
      <c r="D5" s="113" t="str">
        <f>COVER!H56</f>
        <v>Jasa NDT</v>
      </c>
      <c r="E5" s="38"/>
      <c r="F5" s="36"/>
      <c r="G5" s="36"/>
      <c r="H5" s="36"/>
      <c r="I5" s="36"/>
      <c r="J5" s="36"/>
      <c r="K5" s="36"/>
      <c r="L5" s="66"/>
    </row>
    <row r="6" spans="1:14" ht="17.100000000000001" customHeight="1" x14ac:dyDescent="0.25">
      <c r="A6" s="39" t="str">
        <f>COVER!B54</f>
        <v>Pengguna Barang/Jasa</v>
      </c>
      <c r="B6" s="36"/>
      <c r="C6" s="37" t="s">
        <v>8</v>
      </c>
      <c r="D6" s="113" t="str">
        <f>COVER!H54</f>
        <v>HCML</v>
      </c>
      <c r="E6" s="38"/>
      <c r="F6" s="36"/>
      <c r="G6" s="36"/>
      <c r="H6" s="36"/>
      <c r="I6" s="36"/>
      <c r="J6" s="36"/>
      <c r="K6" s="36"/>
      <c r="L6" s="66"/>
    </row>
    <row r="7" spans="1:14" ht="17.100000000000001" customHeight="1" thickBot="1" x14ac:dyDescent="0.3">
      <c r="A7" s="136" t="str">
        <f>COVER!B55</f>
        <v>No. Kontrak</v>
      </c>
      <c r="B7" s="178"/>
      <c r="C7" s="83" t="s">
        <v>8</v>
      </c>
      <c r="D7" s="555">
        <f>COVER!H55</f>
        <v>332004567</v>
      </c>
      <c r="E7" s="179"/>
      <c r="F7" s="170"/>
      <c r="G7" s="170"/>
      <c r="H7" s="170"/>
      <c r="I7" s="170"/>
      <c r="J7" s="170"/>
      <c r="K7" s="178"/>
      <c r="L7" s="171"/>
    </row>
    <row r="8" spans="1:14" ht="17.100000000000001" customHeight="1" thickBot="1" x14ac:dyDescent="0.3">
      <c r="A8" s="174"/>
      <c r="B8" s="180"/>
      <c r="C8" s="98"/>
      <c r="D8" s="175"/>
      <c r="E8" s="181"/>
      <c r="F8" s="97"/>
      <c r="G8" s="97"/>
      <c r="H8" s="97"/>
      <c r="I8" s="97"/>
      <c r="J8" s="97"/>
      <c r="K8" s="180"/>
      <c r="L8" s="180"/>
    </row>
    <row r="9" spans="1:14" ht="19.5" customHeight="1" x14ac:dyDescent="0.25">
      <c r="A9" s="310" t="s">
        <v>9</v>
      </c>
      <c r="B9" s="318" t="s">
        <v>65</v>
      </c>
      <c r="C9" s="306" t="s">
        <v>66</v>
      </c>
      <c r="D9" s="306" t="s">
        <v>67</v>
      </c>
      <c r="E9" s="306" t="s">
        <v>68</v>
      </c>
      <c r="F9" s="313" t="s">
        <v>69</v>
      </c>
      <c r="G9" s="313" t="s">
        <v>70</v>
      </c>
      <c r="H9" s="313" t="s">
        <v>71</v>
      </c>
      <c r="I9" s="313" t="s">
        <v>72</v>
      </c>
      <c r="J9" s="326" t="s">
        <v>73</v>
      </c>
      <c r="K9" s="326"/>
      <c r="L9" s="327"/>
    </row>
    <row r="10" spans="1:14" ht="11.25" customHeight="1" x14ac:dyDescent="0.25">
      <c r="A10" s="311"/>
      <c r="B10" s="319"/>
      <c r="C10" s="307"/>
      <c r="D10" s="307"/>
      <c r="E10" s="307"/>
      <c r="F10" s="314"/>
      <c r="G10" s="314"/>
      <c r="H10" s="314"/>
      <c r="I10" s="314"/>
      <c r="J10" s="323" t="s">
        <v>74</v>
      </c>
      <c r="K10" s="325" t="s">
        <v>75</v>
      </c>
      <c r="L10" s="328" t="s">
        <v>0</v>
      </c>
    </row>
    <row r="11" spans="1:14" ht="7.5" customHeight="1" thickBot="1" x14ac:dyDescent="0.3">
      <c r="A11" s="312"/>
      <c r="B11" s="320"/>
      <c r="C11" s="308"/>
      <c r="D11" s="308"/>
      <c r="E11" s="308"/>
      <c r="F11" s="315"/>
      <c r="G11" s="315"/>
      <c r="H11" s="315"/>
      <c r="I11" s="315"/>
      <c r="J11" s="315"/>
      <c r="K11" s="308"/>
      <c r="L11" s="329"/>
    </row>
    <row r="12" spans="1:14" ht="13.8" thickBot="1" x14ac:dyDescent="0.3">
      <c r="A12" s="49"/>
      <c r="B12" s="50" t="s">
        <v>4</v>
      </c>
      <c r="C12" s="51" t="s">
        <v>1</v>
      </c>
      <c r="D12" s="316" t="s">
        <v>2</v>
      </c>
      <c r="E12" s="317"/>
      <c r="F12" s="51" t="s">
        <v>3</v>
      </c>
      <c r="G12" s="50" t="s">
        <v>5</v>
      </c>
      <c r="H12" s="191"/>
      <c r="I12" s="191"/>
      <c r="J12" s="316" t="s">
        <v>7</v>
      </c>
      <c r="K12" s="321"/>
      <c r="L12" s="322"/>
    </row>
    <row r="13" spans="1:14" s="60" customFormat="1" ht="24.9" customHeight="1" x14ac:dyDescent="0.25">
      <c r="A13" s="186"/>
      <c r="B13" s="212" t="s">
        <v>93</v>
      </c>
      <c r="C13" s="213"/>
      <c r="D13" s="212" t="s">
        <v>124</v>
      </c>
      <c r="E13" s="214" t="s">
        <v>94</v>
      </c>
      <c r="F13" s="215">
        <v>1</v>
      </c>
      <c r="G13" s="214"/>
      <c r="H13" s="216">
        <v>100000</v>
      </c>
      <c r="I13" s="224">
        <v>0</v>
      </c>
      <c r="J13" s="217">
        <f>F13*H13*I13</f>
        <v>0</v>
      </c>
      <c r="K13" s="217">
        <f>(1-I13)*F13*H13</f>
        <v>100000</v>
      </c>
      <c r="L13" s="218">
        <f>SUM(J13,K13)</f>
        <v>100000</v>
      </c>
    </row>
    <row r="14" spans="1:14" s="60" customFormat="1" ht="24.9" customHeight="1" thickBot="1" x14ac:dyDescent="0.3">
      <c r="A14" s="116"/>
      <c r="B14" s="118"/>
      <c r="C14" s="219"/>
      <c r="D14" s="118"/>
      <c r="E14" s="117"/>
      <c r="F14" s="220"/>
      <c r="G14" s="117"/>
      <c r="H14" s="221"/>
      <c r="I14" s="225"/>
      <c r="J14" s="222">
        <f>F14*H14*I14</f>
        <v>0</v>
      </c>
      <c r="K14" s="222">
        <f>(1-I14)*F14*H14</f>
        <v>0</v>
      </c>
      <c r="L14" s="223">
        <f>SUM(J14,K14)</f>
        <v>0</v>
      </c>
    </row>
    <row r="15" spans="1:14" ht="24.9" customHeight="1" thickBot="1" x14ac:dyDescent="0.3">
      <c r="A15" s="309"/>
      <c r="B15" s="309"/>
      <c r="C15" s="309"/>
      <c r="D15" s="309"/>
      <c r="E15" s="309"/>
      <c r="F15" s="309"/>
      <c r="G15" s="119"/>
      <c r="H15" s="304" t="s">
        <v>21</v>
      </c>
      <c r="I15" s="305"/>
      <c r="J15" s="56">
        <f>SUM(J13:J14)</f>
        <v>0</v>
      </c>
      <c r="K15" s="56">
        <f>SUM(K13:K14)</f>
        <v>100000</v>
      </c>
      <c r="L15" s="56">
        <f>SUM(L13:L14)</f>
        <v>100000</v>
      </c>
    </row>
    <row r="16" spans="1:14" x14ac:dyDescent="0.25">
      <c r="B16" s="44"/>
    </row>
    <row r="17" spans="2:5" x14ac:dyDescent="0.25">
      <c r="B17" s="44"/>
    </row>
    <row r="18" spans="2:5" x14ac:dyDescent="0.25">
      <c r="B18" s="44"/>
      <c r="C18" s="53"/>
      <c r="D18" s="53"/>
    </row>
    <row r="19" spans="2:5" x14ac:dyDescent="0.25">
      <c r="B19" s="44"/>
      <c r="C19" s="53"/>
      <c r="D19" s="53"/>
      <c r="E19" s="54"/>
    </row>
    <row r="20" spans="2:5" x14ac:dyDescent="0.25">
      <c r="B20" s="44"/>
      <c r="C20" s="53"/>
      <c r="D20" s="53"/>
    </row>
    <row r="21" spans="2:5" x14ac:dyDescent="0.25">
      <c r="B21" s="44"/>
      <c r="C21" s="53"/>
      <c r="D21" s="53"/>
    </row>
    <row r="22" spans="2:5" x14ac:dyDescent="0.25">
      <c r="B22" s="44"/>
    </row>
    <row r="23" spans="2:5" x14ac:dyDescent="0.25">
      <c r="B23" s="44"/>
    </row>
    <row r="24" spans="2:5" x14ac:dyDescent="0.25">
      <c r="B24" s="44"/>
    </row>
    <row r="25" spans="2:5" x14ac:dyDescent="0.25">
      <c r="B25" s="44"/>
    </row>
    <row r="26" spans="2:5" x14ac:dyDescent="0.25">
      <c r="B26" s="44"/>
    </row>
    <row r="27" spans="2:5" x14ac:dyDescent="0.25">
      <c r="B27" s="44"/>
    </row>
    <row r="28" spans="2:5" x14ac:dyDescent="0.25">
      <c r="B28" s="44"/>
    </row>
    <row r="29" spans="2:5" x14ac:dyDescent="0.25">
      <c r="B29" s="44"/>
    </row>
    <row r="30" spans="2:5" x14ac:dyDescent="0.25">
      <c r="B30" s="44"/>
    </row>
    <row r="31" spans="2:5" x14ac:dyDescent="0.25">
      <c r="B31" s="44"/>
    </row>
    <row r="32" spans="2:5" x14ac:dyDescent="0.25">
      <c r="B32" s="44"/>
    </row>
    <row r="33" spans="2:2" x14ac:dyDescent="0.25">
      <c r="B33" s="44"/>
    </row>
    <row r="34" spans="2:2" x14ac:dyDescent="0.25">
      <c r="B34" s="44"/>
    </row>
    <row r="35" spans="2:2" x14ac:dyDescent="0.25">
      <c r="B35" s="44"/>
    </row>
    <row r="36" spans="2:2" x14ac:dyDescent="0.25">
      <c r="B36" s="44"/>
    </row>
    <row r="37" spans="2:2" x14ac:dyDescent="0.25">
      <c r="B37" s="44"/>
    </row>
    <row r="38" spans="2:2" x14ac:dyDescent="0.25">
      <c r="B38" s="44"/>
    </row>
    <row r="39" spans="2:2" x14ac:dyDescent="0.25">
      <c r="B39" s="44"/>
    </row>
    <row r="40" spans="2:2" x14ac:dyDescent="0.25">
      <c r="B40" s="44"/>
    </row>
    <row r="41" spans="2:2" x14ac:dyDescent="0.25">
      <c r="B41" s="44"/>
    </row>
    <row r="42" spans="2:2" x14ac:dyDescent="0.25">
      <c r="B42" s="44"/>
    </row>
    <row r="43" spans="2:2" x14ac:dyDescent="0.25">
      <c r="B43" s="44"/>
    </row>
    <row r="44" spans="2:2" x14ac:dyDescent="0.25">
      <c r="B44" s="44"/>
    </row>
    <row r="45" spans="2:2" x14ac:dyDescent="0.25">
      <c r="B45" s="44"/>
    </row>
    <row r="46" spans="2:2" x14ac:dyDescent="0.25">
      <c r="B46" s="44"/>
    </row>
    <row r="47" spans="2:2" x14ac:dyDescent="0.25">
      <c r="B47" s="44"/>
    </row>
    <row r="48" spans="2:2" x14ac:dyDescent="0.25">
      <c r="B48" s="44"/>
    </row>
    <row r="49" spans="2:2" x14ac:dyDescent="0.25">
      <c r="B49" s="44"/>
    </row>
    <row r="50" spans="2:2" x14ac:dyDescent="0.25">
      <c r="B50" s="44"/>
    </row>
    <row r="51" spans="2:2" x14ac:dyDescent="0.25">
      <c r="B51" s="44"/>
    </row>
    <row r="52" spans="2:2" x14ac:dyDescent="0.25">
      <c r="B52" s="44"/>
    </row>
    <row r="53" spans="2:2" x14ac:dyDescent="0.25">
      <c r="B53" s="44"/>
    </row>
    <row r="54" spans="2:2" x14ac:dyDescent="0.25">
      <c r="B54" s="44"/>
    </row>
    <row r="55" spans="2:2" x14ac:dyDescent="0.25">
      <c r="B55" s="44"/>
    </row>
    <row r="56" spans="2:2" x14ac:dyDescent="0.25">
      <c r="B56" s="44"/>
    </row>
    <row r="57" spans="2:2" x14ac:dyDescent="0.25">
      <c r="B57" s="44"/>
    </row>
    <row r="58" spans="2:2" x14ac:dyDescent="0.25">
      <c r="B58" s="44"/>
    </row>
    <row r="59" spans="2:2" x14ac:dyDescent="0.25">
      <c r="B59" s="44"/>
    </row>
    <row r="60" spans="2:2" x14ac:dyDescent="0.25">
      <c r="B60" s="44"/>
    </row>
    <row r="61" spans="2:2" x14ac:dyDescent="0.25">
      <c r="B61" s="44"/>
    </row>
    <row r="62" spans="2:2" x14ac:dyDescent="0.25">
      <c r="B62" s="44"/>
    </row>
    <row r="63" spans="2:2" x14ac:dyDescent="0.25">
      <c r="B63" s="44"/>
    </row>
    <row r="64" spans="2:2" x14ac:dyDescent="0.25">
      <c r="B64" s="44"/>
    </row>
    <row r="65" spans="2:2" x14ac:dyDescent="0.25">
      <c r="B65" s="44"/>
    </row>
    <row r="66" spans="2:2" x14ac:dyDescent="0.25">
      <c r="B66" s="44"/>
    </row>
    <row r="67" spans="2:2" x14ac:dyDescent="0.25">
      <c r="B67" s="44"/>
    </row>
    <row r="68" spans="2:2" x14ac:dyDescent="0.25">
      <c r="B68" s="44"/>
    </row>
    <row r="69" spans="2:2" x14ac:dyDescent="0.25">
      <c r="B69" s="44"/>
    </row>
    <row r="70" spans="2:2" x14ac:dyDescent="0.25">
      <c r="B70" s="44"/>
    </row>
    <row r="71" spans="2:2" x14ac:dyDescent="0.25">
      <c r="B71" s="44"/>
    </row>
    <row r="72" spans="2:2" x14ac:dyDescent="0.25">
      <c r="B72" s="44"/>
    </row>
    <row r="73" spans="2:2" x14ac:dyDescent="0.25">
      <c r="B73" s="44"/>
    </row>
    <row r="74" spans="2:2" x14ac:dyDescent="0.25">
      <c r="B74" s="44"/>
    </row>
    <row r="75" spans="2:2" x14ac:dyDescent="0.25">
      <c r="B75" s="44"/>
    </row>
    <row r="76" spans="2:2" x14ac:dyDescent="0.25">
      <c r="B76" s="44"/>
    </row>
    <row r="77" spans="2:2" x14ac:dyDescent="0.25">
      <c r="B77" s="44"/>
    </row>
    <row r="78" spans="2:2" x14ac:dyDescent="0.25">
      <c r="B78" s="44"/>
    </row>
    <row r="79" spans="2:2" x14ac:dyDescent="0.25">
      <c r="B79" s="44"/>
    </row>
    <row r="80" spans="2:2" x14ac:dyDescent="0.25">
      <c r="B80" s="44"/>
    </row>
    <row r="81" spans="2:2" x14ac:dyDescent="0.25">
      <c r="B81" s="44"/>
    </row>
    <row r="82" spans="2:2" x14ac:dyDescent="0.25">
      <c r="B82" s="44"/>
    </row>
    <row r="83" spans="2:2" x14ac:dyDescent="0.25">
      <c r="B83" s="44"/>
    </row>
    <row r="84" spans="2:2" x14ac:dyDescent="0.25">
      <c r="B84" s="44"/>
    </row>
    <row r="85" spans="2:2" x14ac:dyDescent="0.25">
      <c r="B85" s="44"/>
    </row>
    <row r="86" spans="2:2" x14ac:dyDescent="0.25">
      <c r="B86" s="44"/>
    </row>
    <row r="87" spans="2:2" x14ac:dyDescent="0.25">
      <c r="B87" s="44"/>
    </row>
    <row r="88" spans="2:2" x14ac:dyDescent="0.25">
      <c r="B88" s="44"/>
    </row>
    <row r="89" spans="2:2" x14ac:dyDescent="0.25">
      <c r="B89" s="44"/>
    </row>
    <row r="90" spans="2:2" x14ac:dyDescent="0.25">
      <c r="B90" s="44"/>
    </row>
    <row r="91" spans="2:2" x14ac:dyDescent="0.25">
      <c r="B91" s="44"/>
    </row>
    <row r="92" spans="2:2" x14ac:dyDescent="0.25">
      <c r="B92" s="44"/>
    </row>
    <row r="93" spans="2:2" x14ac:dyDescent="0.25">
      <c r="B93" s="44"/>
    </row>
    <row r="94" spans="2:2" x14ac:dyDescent="0.25">
      <c r="B94" s="44"/>
    </row>
    <row r="95" spans="2:2" x14ac:dyDescent="0.25">
      <c r="B95" s="44"/>
    </row>
    <row r="96" spans="2:2" x14ac:dyDescent="0.25">
      <c r="B96" s="44"/>
    </row>
    <row r="97" spans="2:2" x14ac:dyDescent="0.25">
      <c r="B97" s="44"/>
    </row>
    <row r="98" spans="2:2" x14ac:dyDescent="0.25">
      <c r="B98" s="44"/>
    </row>
    <row r="99" spans="2:2" x14ac:dyDescent="0.25">
      <c r="B99" s="44"/>
    </row>
    <row r="100" spans="2:2" x14ac:dyDescent="0.25">
      <c r="B100" s="44"/>
    </row>
    <row r="101" spans="2:2" x14ac:dyDescent="0.25">
      <c r="B101" s="44"/>
    </row>
    <row r="102" spans="2:2" x14ac:dyDescent="0.25">
      <c r="B102" s="44"/>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13" spans="2:2" x14ac:dyDescent="0.25">
      <c r="B113" s="44"/>
    </row>
    <row r="114" spans="2:2" x14ac:dyDescent="0.25">
      <c r="B114" s="44"/>
    </row>
    <row r="115" spans="2:2" x14ac:dyDescent="0.25">
      <c r="B115" s="44"/>
    </row>
    <row r="116" spans="2:2" x14ac:dyDescent="0.25">
      <c r="B116" s="44"/>
    </row>
    <row r="117" spans="2:2" x14ac:dyDescent="0.25">
      <c r="B117" s="44"/>
    </row>
    <row r="118" spans="2:2" x14ac:dyDescent="0.25">
      <c r="B118" s="44"/>
    </row>
    <row r="119" spans="2:2" x14ac:dyDescent="0.25">
      <c r="B119" s="44"/>
    </row>
    <row r="120" spans="2:2" x14ac:dyDescent="0.25">
      <c r="B120" s="44"/>
    </row>
    <row r="121" spans="2:2" x14ac:dyDescent="0.25">
      <c r="B121" s="44"/>
    </row>
    <row r="122" spans="2:2" x14ac:dyDescent="0.25">
      <c r="B122" s="44"/>
    </row>
    <row r="123" spans="2:2" x14ac:dyDescent="0.25">
      <c r="B123" s="44"/>
    </row>
    <row r="124" spans="2:2" x14ac:dyDescent="0.25">
      <c r="B124" s="44"/>
    </row>
    <row r="125" spans="2:2" x14ac:dyDescent="0.25">
      <c r="B125" s="44"/>
    </row>
    <row r="126" spans="2:2" x14ac:dyDescent="0.25">
      <c r="B126" s="44"/>
    </row>
    <row r="127" spans="2:2" x14ac:dyDescent="0.25">
      <c r="B127" s="44"/>
    </row>
    <row r="128" spans="2:2" x14ac:dyDescent="0.25">
      <c r="B128" s="44"/>
    </row>
    <row r="129" spans="2:2" x14ac:dyDescent="0.25">
      <c r="B129" s="44"/>
    </row>
    <row r="130" spans="2:2" x14ac:dyDescent="0.25">
      <c r="B130" s="44"/>
    </row>
    <row r="131" spans="2:2" x14ac:dyDescent="0.25">
      <c r="B131" s="44"/>
    </row>
    <row r="132" spans="2:2" x14ac:dyDescent="0.25">
      <c r="B132" s="44"/>
    </row>
    <row r="133" spans="2:2" x14ac:dyDescent="0.25">
      <c r="B133" s="44"/>
    </row>
    <row r="134" spans="2:2" x14ac:dyDescent="0.25">
      <c r="B134" s="44"/>
    </row>
    <row r="135" spans="2:2" x14ac:dyDescent="0.25">
      <c r="B135" s="44"/>
    </row>
    <row r="136" spans="2:2" x14ac:dyDescent="0.25">
      <c r="B136" s="44"/>
    </row>
    <row r="137" spans="2:2" x14ac:dyDescent="0.25">
      <c r="B137" s="44"/>
    </row>
    <row r="138" spans="2:2" x14ac:dyDescent="0.25">
      <c r="B138" s="44"/>
    </row>
    <row r="139" spans="2:2" x14ac:dyDescent="0.25">
      <c r="B139" s="44"/>
    </row>
    <row r="140" spans="2:2" x14ac:dyDescent="0.25">
      <c r="B140" s="44"/>
    </row>
    <row r="141" spans="2:2" x14ac:dyDescent="0.25">
      <c r="B141" s="44"/>
    </row>
    <row r="142" spans="2:2" x14ac:dyDescent="0.25">
      <c r="B142" s="44"/>
    </row>
    <row r="143" spans="2:2" x14ac:dyDescent="0.25">
      <c r="B143" s="44"/>
    </row>
    <row r="144" spans="2:2" x14ac:dyDescent="0.25">
      <c r="B144" s="44"/>
    </row>
    <row r="145" spans="2:2" x14ac:dyDescent="0.25">
      <c r="B145" s="44"/>
    </row>
    <row r="146" spans="2:2" x14ac:dyDescent="0.25">
      <c r="B146" s="44"/>
    </row>
    <row r="147" spans="2:2" x14ac:dyDescent="0.25">
      <c r="B147" s="44"/>
    </row>
    <row r="148" spans="2:2" x14ac:dyDescent="0.25">
      <c r="B148" s="44"/>
    </row>
    <row r="149" spans="2:2" x14ac:dyDescent="0.25">
      <c r="B149" s="44"/>
    </row>
    <row r="150" spans="2:2" x14ac:dyDescent="0.25">
      <c r="B150" s="44"/>
    </row>
    <row r="151" spans="2:2" x14ac:dyDescent="0.25">
      <c r="B151" s="44"/>
    </row>
    <row r="152" spans="2:2" x14ac:dyDescent="0.25">
      <c r="B152" s="44"/>
    </row>
    <row r="153" spans="2:2" x14ac:dyDescent="0.25">
      <c r="B153" s="44"/>
    </row>
    <row r="154" spans="2:2" x14ac:dyDescent="0.25">
      <c r="B154" s="44"/>
    </row>
    <row r="155" spans="2:2" x14ac:dyDescent="0.25">
      <c r="B155" s="44"/>
    </row>
    <row r="156" spans="2:2" x14ac:dyDescent="0.25">
      <c r="B156" s="44"/>
    </row>
    <row r="157" spans="2:2" x14ac:dyDescent="0.25">
      <c r="B157" s="44"/>
    </row>
    <row r="158" spans="2:2" x14ac:dyDescent="0.25">
      <c r="B158" s="44"/>
    </row>
    <row r="159" spans="2:2" x14ac:dyDescent="0.25">
      <c r="B159" s="44"/>
    </row>
    <row r="160" spans="2:2" x14ac:dyDescent="0.25">
      <c r="B160" s="44"/>
    </row>
    <row r="161" spans="2:2" x14ac:dyDescent="0.25">
      <c r="B161" s="44"/>
    </row>
    <row r="162" spans="2:2" x14ac:dyDescent="0.25">
      <c r="B162" s="44"/>
    </row>
    <row r="163" spans="2:2" x14ac:dyDescent="0.25">
      <c r="B163" s="44"/>
    </row>
    <row r="164" spans="2:2" x14ac:dyDescent="0.25">
      <c r="B164" s="44"/>
    </row>
    <row r="165" spans="2:2" x14ac:dyDescent="0.25">
      <c r="B165" s="44"/>
    </row>
    <row r="166" spans="2:2" x14ac:dyDescent="0.25">
      <c r="B166" s="44"/>
    </row>
    <row r="167" spans="2:2" x14ac:dyDescent="0.25">
      <c r="B167" s="44"/>
    </row>
    <row r="168" spans="2:2" x14ac:dyDescent="0.25">
      <c r="B168" s="44"/>
    </row>
    <row r="169" spans="2:2" x14ac:dyDescent="0.25">
      <c r="B169" s="44"/>
    </row>
    <row r="170" spans="2:2" x14ac:dyDescent="0.25">
      <c r="B170" s="44"/>
    </row>
    <row r="171" spans="2:2" x14ac:dyDescent="0.25">
      <c r="B171" s="44"/>
    </row>
    <row r="172" spans="2:2" x14ac:dyDescent="0.25">
      <c r="B172" s="44"/>
    </row>
    <row r="173" spans="2:2" x14ac:dyDescent="0.25">
      <c r="B173" s="44"/>
    </row>
    <row r="174" spans="2:2" x14ac:dyDescent="0.25">
      <c r="B174" s="44"/>
    </row>
    <row r="175" spans="2:2" x14ac:dyDescent="0.25">
      <c r="B175" s="44"/>
    </row>
    <row r="176" spans="2:2" x14ac:dyDescent="0.25">
      <c r="B176" s="44"/>
    </row>
    <row r="177" spans="2:2" x14ac:dyDescent="0.25">
      <c r="B177" s="44"/>
    </row>
    <row r="178" spans="2:2" x14ac:dyDescent="0.25">
      <c r="B178" s="44"/>
    </row>
    <row r="179" spans="2:2" x14ac:dyDescent="0.25">
      <c r="B179" s="44"/>
    </row>
    <row r="180" spans="2:2" x14ac:dyDescent="0.25">
      <c r="B180" s="44"/>
    </row>
    <row r="181" spans="2:2" x14ac:dyDescent="0.25">
      <c r="B181" s="44"/>
    </row>
    <row r="182" spans="2:2" x14ac:dyDescent="0.25">
      <c r="B182" s="44"/>
    </row>
    <row r="183" spans="2:2" x14ac:dyDescent="0.25">
      <c r="B183" s="44"/>
    </row>
    <row r="184" spans="2:2" x14ac:dyDescent="0.25">
      <c r="B184" s="44"/>
    </row>
    <row r="185" spans="2:2" x14ac:dyDescent="0.25">
      <c r="B185" s="44"/>
    </row>
    <row r="186" spans="2:2" x14ac:dyDescent="0.25">
      <c r="B186" s="44"/>
    </row>
    <row r="187" spans="2:2" x14ac:dyDescent="0.25">
      <c r="B187" s="44"/>
    </row>
    <row r="188" spans="2:2" x14ac:dyDescent="0.25">
      <c r="B188" s="44"/>
    </row>
    <row r="189" spans="2:2" x14ac:dyDescent="0.25">
      <c r="B189" s="44"/>
    </row>
    <row r="190" spans="2:2" x14ac:dyDescent="0.25">
      <c r="B190" s="44"/>
    </row>
    <row r="191" spans="2:2" x14ac:dyDescent="0.25">
      <c r="B191" s="44"/>
    </row>
    <row r="192" spans="2:2" x14ac:dyDescent="0.25">
      <c r="B192" s="44"/>
    </row>
    <row r="193" spans="2:2" x14ac:dyDescent="0.25">
      <c r="B193" s="44"/>
    </row>
    <row r="194" spans="2:2" x14ac:dyDescent="0.25">
      <c r="B194" s="44"/>
    </row>
    <row r="195" spans="2:2" x14ac:dyDescent="0.25">
      <c r="B195" s="44"/>
    </row>
    <row r="196" spans="2:2" x14ac:dyDescent="0.25">
      <c r="B196" s="44"/>
    </row>
    <row r="197" spans="2:2" x14ac:dyDescent="0.25">
      <c r="B197" s="44"/>
    </row>
    <row r="198" spans="2:2" x14ac:dyDescent="0.25">
      <c r="B198" s="44"/>
    </row>
    <row r="199" spans="2:2" x14ac:dyDescent="0.25">
      <c r="B199" s="44"/>
    </row>
    <row r="200" spans="2:2" x14ac:dyDescent="0.25">
      <c r="B200" s="44"/>
    </row>
    <row r="201" spans="2:2" x14ac:dyDescent="0.25">
      <c r="B201" s="44"/>
    </row>
    <row r="202" spans="2:2" x14ac:dyDescent="0.25">
      <c r="B202" s="44"/>
    </row>
    <row r="203" spans="2:2" x14ac:dyDescent="0.25">
      <c r="B203" s="44"/>
    </row>
    <row r="204" spans="2:2" x14ac:dyDescent="0.25">
      <c r="B204" s="44"/>
    </row>
    <row r="205" spans="2:2" x14ac:dyDescent="0.25">
      <c r="B205" s="44"/>
    </row>
    <row r="206" spans="2:2" x14ac:dyDescent="0.25">
      <c r="B206" s="44"/>
    </row>
    <row r="207" spans="2:2" x14ac:dyDescent="0.25">
      <c r="B207" s="44"/>
    </row>
    <row r="208" spans="2:2" x14ac:dyDescent="0.25">
      <c r="B208" s="44"/>
    </row>
    <row r="209" spans="2:2" x14ac:dyDescent="0.25">
      <c r="B209" s="44"/>
    </row>
    <row r="210" spans="2:2" x14ac:dyDescent="0.25">
      <c r="B210" s="44"/>
    </row>
    <row r="211" spans="2:2" x14ac:dyDescent="0.25">
      <c r="B211" s="44"/>
    </row>
    <row r="212" spans="2:2" x14ac:dyDescent="0.25">
      <c r="B212" s="44"/>
    </row>
    <row r="213" spans="2:2" x14ac:dyDescent="0.25">
      <c r="B213" s="44"/>
    </row>
    <row r="214" spans="2:2" x14ac:dyDescent="0.25">
      <c r="B214" s="44"/>
    </row>
    <row r="215" spans="2:2" x14ac:dyDescent="0.25">
      <c r="B215" s="44"/>
    </row>
    <row r="216" spans="2:2" x14ac:dyDescent="0.25">
      <c r="B216" s="44"/>
    </row>
    <row r="217" spans="2:2" x14ac:dyDescent="0.25">
      <c r="B217" s="44"/>
    </row>
    <row r="218" spans="2:2" x14ac:dyDescent="0.25">
      <c r="B218" s="44"/>
    </row>
    <row r="219" spans="2:2" x14ac:dyDescent="0.25">
      <c r="B219" s="44"/>
    </row>
    <row r="220" spans="2:2" x14ac:dyDescent="0.25">
      <c r="B220" s="44"/>
    </row>
    <row r="221" spans="2:2" x14ac:dyDescent="0.25">
      <c r="B221" s="44"/>
    </row>
    <row r="222" spans="2:2" x14ac:dyDescent="0.25">
      <c r="B222" s="44"/>
    </row>
    <row r="223" spans="2:2" x14ac:dyDescent="0.25">
      <c r="B223" s="44"/>
    </row>
    <row r="224" spans="2:2" x14ac:dyDescent="0.25">
      <c r="B224" s="44"/>
    </row>
    <row r="225" spans="2:2" x14ac:dyDescent="0.25">
      <c r="B225" s="44"/>
    </row>
    <row r="226" spans="2:2" x14ac:dyDescent="0.25">
      <c r="B226" s="44"/>
    </row>
    <row r="227" spans="2:2" x14ac:dyDescent="0.25">
      <c r="B227" s="44"/>
    </row>
    <row r="228" spans="2:2" x14ac:dyDescent="0.25">
      <c r="B228" s="44"/>
    </row>
    <row r="229" spans="2:2" x14ac:dyDescent="0.25">
      <c r="B229" s="44"/>
    </row>
    <row r="230" spans="2:2" x14ac:dyDescent="0.25">
      <c r="B230" s="44"/>
    </row>
    <row r="231" spans="2:2" x14ac:dyDescent="0.25">
      <c r="B231" s="44"/>
    </row>
    <row r="232" spans="2:2" x14ac:dyDescent="0.25">
      <c r="B232" s="44"/>
    </row>
    <row r="233" spans="2:2" x14ac:dyDescent="0.25">
      <c r="B233" s="44"/>
    </row>
    <row r="234" spans="2:2" x14ac:dyDescent="0.25">
      <c r="B234" s="44"/>
    </row>
    <row r="235" spans="2:2" x14ac:dyDescent="0.25">
      <c r="B235" s="44"/>
    </row>
    <row r="236" spans="2:2" x14ac:dyDescent="0.25">
      <c r="B236" s="44"/>
    </row>
    <row r="237" spans="2:2" x14ac:dyDescent="0.25">
      <c r="B237" s="44"/>
    </row>
    <row r="238" spans="2:2" x14ac:dyDescent="0.25">
      <c r="B238" s="44"/>
    </row>
    <row r="239" spans="2:2" x14ac:dyDescent="0.25">
      <c r="B239" s="44"/>
    </row>
    <row r="240" spans="2:2" x14ac:dyDescent="0.25">
      <c r="B240" s="44"/>
    </row>
    <row r="241" spans="2:2" x14ac:dyDescent="0.25">
      <c r="B241" s="44"/>
    </row>
    <row r="242" spans="2:2" x14ac:dyDescent="0.25">
      <c r="B242" s="44"/>
    </row>
    <row r="243" spans="2:2" x14ac:dyDescent="0.25">
      <c r="B243" s="44"/>
    </row>
    <row r="244" spans="2:2" x14ac:dyDescent="0.25">
      <c r="B244" s="44"/>
    </row>
    <row r="245" spans="2:2" x14ac:dyDescent="0.25">
      <c r="B245" s="44"/>
    </row>
    <row r="246" spans="2:2" x14ac:dyDescent="0.25">
      <c r="B246" s="44"/>
    </row>
    <row r="247" spans="2:2" x14ac:dyDescent="0.25">
      <c r="B247" s="44"/>
    </row>
    <row r="248" spans="2:2" x14ac:dyDescent="0.25">
      <c r="B248" s="44"/>
    </row>
    <row r="249" spans="2:2" x14ac:dyDescent="0.25">
      <c r="B249" s="44"/>
    </row>
    <row r="250" spans="2:2" x14ac:dyDescent="0.25">
      <c r="B250" s="44"/>
    </row>
    <row r="251" spans="2:2" x14ac:dyDescent="0.25">
      <c r="B251" s="44"/>
    </row>
    <row r="252" spans="2:2" x14ac:dyDescent="0.25">
      <c r="B252" s="44"/>
    </row>
    <row r="253" spans="2:2" x14ac:dyDescent="0.25">
      <c r="B253" s="44"/>
    </row>
    <row r="254" spans="2:2" x14ac:dyDescent="0.25">
      <c r="B254" s="44"/>
    </row>
    <row r="255" spans="2:2" x14ac:dyDescent="0.25">
      <c r="B255" s="44"/>
    </row>
    <row r="256" spans="2:2" x14ac:dyDescent="0.25">
      <c r="B256" s="44"/>
    </row>
    <row r="257" spans="2:2" x14ac:dyDescent="0.25">
      <c r="B257" s="44"/>
    </row>
    <row r="258" spans="2:2" x14ac:dyDescent="0.25">
      <c r="B258" s="44"/>
    </row>
    <row r="259" spans="2:2" x14ac:dyDescent="0.25">
      <c r="B259" s="44"/>
    </row>
    <row r="260" spans="2:2" x14ac:dyDescent="0.25">
      <c r="B260" s="44"/>
    </row>
    <row r="261" spans="2:2" x14ac:dyDescent="0.25">
      <c r="B261" s="44"/>
    </row>
    <row r="262" spans="2:2" x14ac:dyDescent="0.25">
      <c r="B262" s="44"/>
    </row>
    <row r="263" spans="2:2" x14ac:dyDescent="0.25">
      <c r="B263" s="44"/>
    </row>
    <row r="264" spans="2:2" x14ac:dyDescent="0.25">
      <c r="B264" s="44"/>
    </row>
    <row r="265" spans="2:2" x14ac:dyDescent="0.25">
      <c r="B265" s="44"/>
    </row>
    <row r="266" spans="2:2" x14ac:dyDescent="0.25">
      <c r="B266" s="44"/>
    </row>
    <row r="267" spans="2:2" x14ac:dyDescent="0.25">
      <c r="B267" s="44"/>
    </row>
    <row r="268" spans="2:2" x14ac:dyDescent="0.25">
      <c r="B268" s="44"/>
    </row>
    <row r="269" spans="2:2" x14ac:dyDescent="0.25">
      <c r="B269" s="44"/>
    </row>
    <row r="270" spans="2:2" x14ac:dyDescent="0.25">
      <c r="B270" s="44"/>
    </row>
    <row r="271" spans="2:2" x14ac:dyDescent="0.25">
      <c r="B271" s="44"/>
    </row>
    <row r="272" spans="2:2" x14ac:dyDescent="0.25">
      <c r="B272" s="44"/>
    </row>
    <row r="273" spans="2:2" x14ac:dyDescent="0.25">
      <c r="B273" s="44"/>
    </row>
    <row r="274" spans="2:2" x14ac:dyDescent="0.25">
      <c r="B274" s="44"/>
    </row>
    <row r="275" spans="2:2" x14ac:dyDescent="0.25">
      <c r="B275" s="44"/>
    </row>
    <row r="276" spans="2:2" x14ac:dyDescent="0.25">
      <c r="B276" s="44"/>
    </row>
    <row r="277" spans="2:2" x14ac:dyDescent="0.25">
      <c r="B277" s="44"/>
    </row>
    <row r="278" spans="2:2" x14ac:dyDescent="0.25">
      <c r="B278" s="44"/>
    </row>
    <row r="279" spans="2:2" x14ac:dyDescent="0.25">
      <c r="B279" s="44"/>
    </row>
    <row r="280" spans="2:2" x14ac:dyDescent="0.25">
      <c r="B280" s="44"/>
    </row>
    <row r="281" spans="2:2" x14ac:dyDescent="0.25">
      <c r="B281" s="44"/>
    </row>
    <row r="282" spans="2:2" x14ac:dyDescent="0.25">
      <c r="B282" s="44"/>
    </row>
    <row r="283" spans="2:2" x14ac:dyDescent="0.25">
      <c r="B283" s="44"/>
    </row>
    <row r="284" spans="2:2" x14ac:dyDescent="0.25">
      <c r="B284" s="44"/>
    </row>
    <row r="285" spans="2:2" x14ac:dyDescent="0.25">
      <c r="B285" s="44"/>
    </row>
    <row r="286" spans="2:2" x14ac:dyDescent="0.25">
      <c r="B286" s="44"/>
    </row>
    <row r="287" spans="2:2" x14ac:dyDescent="0.25">
      <c r="B287" s="44"/>
    </row>
    <row r="288" spans="2:2" x14ac:dyDescent="0.25">
      <c r="B288" s="44"/>
    </row>
    <row r="289" spans="2:2" x14ac:dyDescent="0.25">
      <c r="B289" s="44"/>
    </row>
    <row r="290" spans="2:2" x14ac:dyDescent="0.25">
      <c r="B290" s="44"/>
    </row>
    <row r="291" spans="2:2" x14ac:dyDescent="0.25">
      <c r="B291" s="44"/>
    </row>
    <row r="292" spans="2:2" x14ac:dyDescent="0.25">
      <c r="B292" s="44"/>
    </row>
    <row r="293" spans="2:2" x14ac:dyDescent="0.25">
      <c r="B293" s="44"/>
    </row>
    <row r="294" spans="2:2" x14ac:dyDescent="0.25">
      <c r="B294" s="44"/>
    </row>
    <row r="295" spans="2:2" x14ac:dyDescent="0.25">
      <c r="B295" s="44"/>
    </row>
    <row r="296" spans="2:2" x14ac:dyDescent="0.25">
      <c r="B296" s="44"/>
    </row>
    <row r="297" spans="2:2" x14ac:dyDescent="0.25">
      <c r="B297" s="44"/>
    </row>
    <row r="298" spans="2:2" x14ac:dyDescent="0.25">
      <c r="B298" s="44"/>
    </row>
    <row r="299" spans="2:2" x14ac:dyDescent="0.25">
      <c r="B299" s="44"/>
    </row>
    <row r="300" spans="2:2" x14ac:dyDescent="0.25">
      <c r="B300" s="44"/>
    </row>
    <row r="301" spans="2:2" x14ac:dyDescent="0.25">
      <c r="B301" s="44"/>
    </row>
    <row r="302" spans="2:2" x14ac:dyDescent="0.25">
      <c r="B302" s="44"/>
    </row>
    <row r="303" spans="2:2" x14ac:dyDescent="0.25">
      <c r="B303" s="44"/>
    </row>
    <row r="304" spans="2:2" x14ac:dyDescent="0.25">
      <c r="B304" s="44"/>
    </row>
    <row r="305" spans="2:2" x14ac:dyDescent="0.25">
      <c r="B305" s="44"/>
    </row>
    <row r="306" spans="2:2" x14ac:dyDescent="0.25">
      <c r="B306" s="44"/>
    </row>
    <row r="307" spans="2:2" x14ac:dyDescent="0.25">
      <c r="B307" s="44"/>
    </row>
    <row r="308" spans="2:2" x14ac:dyDescent="0.25">
      <c r="B308" s="44"/>
    </row>
    <row r="309" spans="2:2" x14ac:dyDescent="0.25">
      <c r="B309" s="44"/>
    </row>
    <row r="310" spans="2:2" x14ac:dyDescent="0.25">
      <c r="B310" s="44"/>
    </row>
    <row r="311" spans="2:2" x14ac:dyDescent="0.25">
      <c r="B311" s="44"/>
    </row>
    <row r="312" spans="2:2" x14ac:dyDescent="0.25">
      <c r="B312" s="44"/>
    </row>
    <row r="313" spans="2:2" x14ac:dyDescent="0.25">
      <c r="B313" s="44"/>
    </row>
    <row r="314" spans="2:2" x14ac:dyDescent="0.25">
      <c r="B314" s="44"/>
    </row>
    <row r="315" spans="2:2" x14ac:dyDescent="0.25">
      <c r="B315" s="44"/>
    </row>
    <row r="316" spans="2:2" x14ac:dyDescent="0.25">
      <c r="B316" s="44"/>
    </row>
    <row r="317" spans="2:2" x14ac:dyDescent="0.25">
      <c r="B317" s="44"/>
    </row>
    <row r="318" spans="2:2" x14ac:dyDescent="0.25">
      <c r="B318" s="44"/>
    </row>
    <row r="319" spans="2:2" x14ac:dyDescent="0.25">
      <c r="B319" s="44"/>
    </row>
    <row r="320" spans="2:2" x14ac:dyDescent="0.25">
      <c r="B320" s="44"/>
    </row>
    <row r="321" spans="2:2" x14ac:dyDescent="0.25">
      <c r="B321" s="44"/>
    </row>
    <row r="322" spans="2:2" x14ac:dyDescent="0.25">
      <c r="B322" s="44"/>
    </row>
    <row r="323" spans="2:2" x14ac:dyDescent="0.25">
      <c r="B323" s="44"/>
    </row>
    <row r="324" spans="2:2" x14ac:dyDescent="0.25">
      <c r="B324" s="44"/>
    </row>
    <row r="325" spans="2:2" x14ac:dyDescent="0.25">
      <c r="B325" s="44"/>
    </row>
    <row r="326" spans="2:2" x14ac:dyDescent="0.25">
      <c r="B326" s="44"/>
    </row>
    <row r="327" spans="2:2" x14ac:dyDescent="0.25">
      <c r="B327" s="44"/>
    </row>
    <row r="328" spans="2:2" x14ac:dyDescent="0.25">
      <c r="B328" s="44"/>
    </row>
    <row r="329" spans="2:2" x14ac:dyDescent="0.25">
      <c r="B329" s="44"/>
    </row>
    <row r="330" spans="2:2" x14ac:dyDescent="0.25">
      <c r="B330" s="44"/>
    </row>
    <row r="331" spans="2:2" x14ac:dyDescent="0.25">
      <c r="B331" s="44"/>
    </row>
    <row r="332" spans="2:2" x14ac:dyDescent="0.25">
      <c r="B332" s="44"/>
    </row>
    <row r="333" spans="2:2" x14ac:dyDescent="0.25">
      <c r="B333" s="44"/>
    </row>
    <row r="334" spans="2:2" x14ac:dyDescent="0.25">
      <c r="B334" s="44"/>
    </row>
    <row r="335" spans="2:2" x14ac:dyDescent="0.25">
      <c r="B335" s="44"/>
    </row>
    <row r="336" spans="2:2" x14ac:dyDescent="0.25">
      <c r="B336" s="44"/>
    </row>
    <row r="337" spans="2:2" x14ac:dyDescent="0.25">
      <c r="B337" s="44"/>
    </row>
    <row r="338" spans="2:2" x14ac:dyDescent="0.25">
      <c r="B338" s="44"/>
    </row>
    <row r="339" spans="2:2" x14ac:dyDescent="0.25">
      <c r="B339" s="44"/>
    </row>
    <row r="340" spans="2:2" x14ac:dyDescent="0.25">
      <c r="B340" s="44"/>
    </row>
    <row r="341" spans="2:2" x14ac:dyDescent="0.25">
      <c r="B341" s="44"/>
    </row>
    <row r="342" spans="2:2" x14ac:dyDescent="0.25">
      <c r="B342" s="44"/>
    </row>
    <row r="343" spans="2:2" x14ac:dyDescent="0.25">
      <c r="B343" s="44"/>
    </row>
    <row r="344" spans="2:2" x14ac:dyDescent="0.25">
      <c r="B344" s="44"/>
    </row>
    <row r="345" spans="2:2" x14ac:dyDescent="0.25">
      <c r="B345" s="44"/>
    </row>
    <row r="346" spans="2:2" x14ac:dyDescent="0.25">
      <c r="B346" s="44"/>
    </row>
    <row r="347" spans="2:2" x14ac:dyDescent="0.25">
      <c r="B347" s="44"/>
    </row>
    <row r="348" spans="2:2" x14ac:dyDescent="0.25">
      <c r="B348" s="44"/>
    </row>
    <row r="349" spans="2:2" x14ac:dyDescent="0.25">
      <c r="B349" s="44"/>
    </row>
    <row r="350" spans="2:2" x14ac:dyDescent="0.25">
      <c r="B350" s="44"/>
    </row>
    <row r="351" spans="2:2" x14ac:dyDescent="0.25">
      <c r="B351" s="44"/>
    </row>
    <row r="352" spans="2:2" x14ac:dyDescent="0.25">
      <c r="B352" s="44"/>
    </row>
    <row r="353" spans="2:2" x14ac:dyDescent="0.25">
      <c r="B353" s="44"/>
    </row>
    <row r="354" spans="2:2" x14ac:dyDescent="0.25">
      <c r="B354" s="44"/>
    </row>
    <row r="355" spans="2:2" x14ac:dyDescent="0.25">
      <c r="B355" s="44"/>
    </row>
    <row r="356" spans="2:2" x14ac:dyDescent="0.25">
      <c r="B356" s="44"/>
    </row>
    <row r="357" spans="2:2" x14ac:dyDescent="0.25">
      <c r="B357" s="44"/>
    </row>
    <row r="358" spans="2:2" x14ac:dyDescent="0.25">
      <c r="B358" s="44"/>
    </row>
    <row r="359" spans="2:2" x14ac:dyDescent="0.25">
      <c r="B359" s="44"/>
    </row>
    <row r="360" spans="2:2" x14ac:dyDescent="0.25">
      <c r="B360" s="44"/>
    </row>
    <row r="361" spans="2:2" x14ac:dyDescent="0.25">
      <c r="B361" s="44"/>
    </row>
    <row r="362" spans="2:2" x14ac:dyDescent="0.25">
      <c r="B362" s="44"/>
    </row>
    <row r="363" spans="2:2" x14ac:dyDescent="0.25">
      <c r="B363" s="44"/>
    </row>
    <row r="364" spans="2:2" x14ac:dyDescent="0.25">
      <c r="B364" s="44"/>
    </row>
    <row r="365" spans="2:2" x14ac:dyDescent="0.25">
      <c r="B365" s="44"/>
    </row>
    <row r="366" spans="2:2" x14ac:dyDescent="0.25">
      <c r="B366" s="44"/>
    </row>
    <row r="367" spans="2:2" x14ac:dyDescent="0.25">
      <c r="B367" s="44"/>
    </row>
    <row r="368" spans="2:2" x14ac:dyDescent="0.25">
      <c r="B368" s="44"/>
    </row>
    <row r="369" spans="2:2" x14ac:dyDescent="0.25">
      <c r="B369" s="44"/>
    </row>
    <row r="370" spans="2:2" x14ac:dyDescent="0.25">
      <c r="B370" s="44"/>
    </row>
    <row r="371" spans="2:2" x14ac:dyDescent="0.25">
      <c r="B371" s="44"/>
    </row>
    <row r="372" spans="2:2" x14ac:dyDescent="0.25">
      <c r="B372" s="44"/>
    </row>
    <row r="373" spans="2:2" x14ac:dyDescent="0.25">
      <c r="B373" s="44"/>
    </row>
    <row r="374" spans="2:2" x14ac:dyDescent="0.25">
      <c r="B374" s="44"/>
    </row>
    <row r="375" spans="2:2" x14ac:dyDescent="0.25">
      <c r="B375" s="44"/>
    </row>
    <row r="376" spans="2:2" x14ac:dyDescent="0.25">
      <c r="B376" s="44"/>
    </row>
    <row r="377" spans="2:2" x14ac:dyDescent="0.25">
      <c r="B377" s="44"/>
    </row>
    <row r="378" spans="2:2" x14ac:dyDescent="0.25">
      <c r="B378" s="44"/>
    </row>
    <row r="379" spans="2:2" x14ac:dyDescent="0.25">
      <c r="B379" s="44"/>
    </row>
    <row r="380" spans="2:2" x14ac:dyDescent="0.25">
      <c r="B380" s="44"/>
    </row>
    <row r="381" spans="2:2" x14ac:dyDescent="0.25">
      <c r="B381" s="44"/>
    </row>
    <row r="382" spans="2:2" x14ac:dyDescent="0.25">
      <c r="B382" s="44"/>
    </row>
    <row r="383" spans="2:2" x14ac:dyDescent="0.25">
      <c r="B383" s="44"/>
    </row>
    <row r="384" spans="2:2" x14ac:dyDescent="0.25">
      <c r="B384" s="44"/>
    </row>
    <row r="385" spans="2:2" x14ac:dyDescent="0.25">
      <c r="B385" s="44"/>
    </row>
    <row r="386" spans="2:2" x14ac:dyDescent="0.25">
      <c r="B386" s="44"/>
    </row>
    <row r="387" spans="2:2" x14ac:dyDescent="0.25">
      <c r="B387" s="44"/>
    </row>
    <row r="388" spans="2:2" x14ac:dyDescent="0.25">
      <c r="B388" s="44"/>
    </row>
    <row r="389" spans="2:2" x14ac:dyDescent="0.25">
      <c r="B389" s="44"/>
    </row>
    <row r="390" spans="2:2" x14ac:dyDescent="0.25">
      <c r="B390" s="44"/>
    </row>
    <row r="391" spans="2:2" x14ac:dyDescent="0.25">
      <c r="B391" s="44"/>
    </row>
    <row r="392" spans="2:2" x14ac:dyDescent="0.25">
      <c r="B392" s="44"/>
    </row>
    <row r="393" spans="2:2" x14ac:dyDescent="0.25">
      <c r="B393" s="44"/>
    </row>
    <row r="394" spans="2:2" x14ac:dyDescent="0.25">
      <c r="B394" s="44"/>
    </row>
    <row r="395" spans="2:2" x14ac:dyDescent="0.25">
      <c r="B395" s="44"/>
    </row>
    <row r="396" spans="2:2" x14ac:dyDescent="0.25">
      <c r="B396" s="44"/>
    </row>
    <row r="397" spans="2:2" x14ac:dyDescent="0.25">
      <c r="B397" s="44"/>
    </row>
    <row r="398" spans="2:2" x14ac:dyDescent="0.25">
      <c r="B398" s="44"/>
    </row>
    <row r="399" spans="2:2" x14ac:dyDescent="0.25">
      <c r="B399" s="44"/>
    </row>
    <row r="400" spans="2:2" x14ac:dyDescent="0.25">
      <c r="B400" s="44"/>
    </row>
    <row r="401" spans="2:2" x14ac:dyDescent="0.25">
      <c r="B401" s="44"/>
    </row>
    <row r="402" spans="2:2" x14ac:dyDescent="0.25">
      <c r="B402" s="44"/>
    </row>
    <row r="403" spans="2:2" x14ac:dyDescent="0.25">
      <c r="B403" s="44"/>
    </row>
    <row r="404" spans="2:2" x14ac:dyDescent="0.25">
      <c r="B404" s="44"/>
    </row>
    <row r="405" spans="2:2" x14ac:dyDescent="0.25">
      <c r="B405" s="44"/>
    </row>
    <row r="406" spans="2:2" x14ac:dyDescent="0.25">
      <c r="B406" s="44"/>
    </row>
    <row r="407" spans="2:2" x14ac:dyDescent="0.25">
      <c r="B407" s="44"/>
    </row>
    <row r="408" spans="2:2" x14ac:dyDescent="0.25">
      <c r="B408" s="44"/>
    </row>
    <row r="409" spans="2:2" x14ac:dyDescent="0.25">
      <c r="B409" s="44"/>
    </row>
    <row r="410" spans="2:2" x14ac:dyDescent="0.25">
      <c r="B410" s="44"/>
    </row>
    <row r="411" spans="2:2" x14ac:dyDescent="0.25">
      <c r="B411" s="44"/>
    </row>
    <row r="412" spans="2:2" x14ac:dyDescent="0.25">
      <c r="B412" s="44"/>
    </row>
    <row r="413" spans="2:2" x14ac:dyDescent="0.25">
      <c r="B413" s="44"/>
    </row>
    <row r="414" spans="2:2" x14ac:dyDescent="0.25">
      <c r="B414" s="44"/>
    </row>
    <row r="415" spans="2:2" x14ac:dyDescent="0.25">
      <c r="B415" s="44"/>
    </row>
    <row r="416" spans="2:2" x14ac:dyDescent="0.25">
      <c r="B416" s="44"/>
    </row>
    <row r="417" spans="2:2" x14ac:dyDescent="0.25">
      <c r="B417" s="44"/>
    </row>
    <row r="418" spans="2:2" x14ac:dyDescent="0.25">
      <c r="B418" s="44"/>
    </row>
    <row r="419" spans="2:2" x14ac:dyDescent="0.25">
      <c r="B419" s="44"/>
    </row>
    <row r="420" spans="2:2" x14ac:dyDescent="0.25">
      <c r="B420" s="44"/>
    </row>
    <row r="421" spans="2:2" x14ac:dyDescent="0.25">
      <c r="B421" s="44"/>
    </row>
    <row r="422" spans="2:2" x14ac:dyDescent="0.25">
      <c r="B422" s="44"/>
    </row>
    <row r="423" spans="2:2" x14ac:dyDescent="0.25">
      <c r="B423" s="44"/>
    </row>
    <row r="424" spans="2:2" x14ac:dyDescent="0.25">
      <c r="B424" s="44"/>
    </row>
    <row r="425" spans="2:2" x14ac:dyDescent="0.25">
      <c r="B425" s="44"/>
    </row>
    <row r="426" spans="2:2" x14ac:dyDescent="0.25">
      <c r="B426" s="44"/>
    </row>
    <row r="427" spans="2:2" x14ac:dyDescent="0.25">
      <c r="B427" s="44"/>
    </row>
    <row r="428" spans="2:2" x14ac:dyDescent="0.25">
      <c r="B428" s="44"/>
    </row>
    <row r="429" spans="2:2" x14ac:dyDescent="0.25">
      <c r="B429" s="44"/>
    </row>
    <row r="430" spans="2:2" x14ac:dyDescent="0.25">
      <c r="B430" s="44"/>
    </row>
    <row r="431" spans="2:2" x14ac:dyDescent="0.25">
      <c r="B431" s="44"/>
    </row>
    <row r="432" spans="2:2" x14ac:dyDescent="0.25">
      <c r="B432" s="44"/>
    </row>
    <row r="433" spans="2:2" x14ac:dyDescent="0.25">
      <c r="B433" s="44"/>
    </row>
    <row r="434" spans="2:2" x14ac:dyDescent="0.25">
      <c r="B434" s="44"/>
    </row>
    <row r="435" spans="2:2" x14ac:dyDescent="0.25">
      <c r="B435" s="44"/>
    </row>
    <row r="436" spans="2:2" x14ac:dyDescent="0.25">
      <c r="B436" s="44"/>
    </row>
    <row r="437" spans="2:2" x14ac:dyDescent="0.25">
      <c r="B437" s="44"/>
    </row>
    <row r="438" spans="2:2" x14ac:dyDescent="0.25">
      <c r="B438" s="44"/>
    </row>
    <row r="439" spans="2:2" x14ac:dyDescent="0.25">
      <c r="B439" s="44"/>
    </row>
    <row r="440" spans="2:2" x14ac:dyDescent="0.25">
      <c r="B440" s="44"/>
    </row>
    <row r="441" spans="2:2" x14ac:dyDescent="0.25">
      <c r="B441" s="44"/>
    </row>
    <row r="442" spans="2:2" x14ac:dyDescent="0.25">
      <c r="B442" s="44"/>
    </row>
    <row r="443" spans="2:2" x14ac:dyDescent="0.25">
      <c r="B443" s="44"/>
    </row>
    <row r="444" spans="2:2" x14ac:dyDescent="0.25">
      <c r="B444" s="44"/>
    </row>
    <row r="445" spans="2:2" x14ac:dyDescent="0.25">
      <c r="B445" s="44"/>
    </row>
    <row r="446" spans="2:2" x14ac:dyDescent="0.25">
      <c r="B446" s="44"/>
    </row>
    <row r="447" spans="2:2" x14ac:dyDescent="0.25">
      <c r="B447" s="44"/>
    </row>
    <row r="448" spans="2:2" x14ac:dyDescent="0.25">
      <c r="B448" s="44"/>
    </row>
    <row r="449" spans="2:2" x14ac:dyDescent="0.25">
      <c r="B449" s="44"/>
    </row>
    <row r="450" spans="2:2" x14ac:dyDescent="0.25">
      <c r="B450" s="44"/>
    </row>
    <row r="451" spans="2:2" x14ac:dyDescent="0.25">
      <c r="B451" s="44"/>
    </row>
    <row r="452" spans="2:2" x14ac:dyDescent="0.25">
      <c r="B452" s="44"/>
    </row>
    <row r="453" spans="2:2" x14ac:dyDescent="0.25">
      <c r="B453" s="44"/>
    </row>
    <row r="454" spans="2:2" x14ac:dyDescent="0.25">
      <c r="B454" s="44"/>
    </row>
    <row r="455" spans="2:2" x14ac:dyDescent="0.25">
      <c r="B455" s="44"/>
    </row>
    <row r="456" spans="2:2" x14ac:dyDescent="0.25">
      <c r="B456" s="44"/>
    </row>
    <row r="457" spans="2:2" x14ac:dyDescent="0.25">
      <c r="B457" s="44"/>
    </row>
    <row r="458" spans="2:2" x14ac:dyDescent="0.25">
      <c r="B458" s="44"/>
    </row>
    <row r="459" spans="2:2" x14ac:dyDescent="0.25">
      <c r="B459" s="44"/>
    </row>
    <row r="460" spans="2:2" x14ac:dyDescent="0.25">
      <c r="B460" s="44"/>
    </row>
    <row r="461" spans="2:2" x14ac:dyDescent="0.25">
      <c r="B461" s="44"/>
    </row>
    <row r="462" spans="2:2" x14ac:dyDescent="0.25">
      <c r="B462" s="44"/>
    </row>
    <row r="463" spans="2:2" x14ac:dyDescent="0.25">
      <c r="B463" s="44"/>
    </row>
    <row r="464" spans="2:2" x14ac:dyDescent="0.25">
      <c r="B464" s="44"/>
    </row>
    <row r="465" spans="2:2" x14ac:dyDescent="0.25">
      <c r="B465" s="44"/>
    </row>
    <row r="466" spans="2:2" x14ac:dyDescent="0.25">
      <c r="B466" s="44"/>
    </row>
    <row r="467" spans="2:2" x14ac:dyDescent="0.25">
      <c r="B467" s="44"/>
    </row>
    <row r="468" spans="2:2" x14ac:dyDescent="0.25">
      <c r="B468" s="44"/>
    </row>
    <row r="469" spans="2:2" x14ac:dyDescent="0.25">
      <c r="B469" s="44"/>
    </row>
    <row r="470" spans="2:2" x14ac:dyDescent="0.25">
      <c r="B470" s="44"/>
    </row>
    <row r="471" spans="2:2" x14ac:dyDescent="0.25">
      <c r="B471" s="44"/>
    </row>
    <row r="472" spans="2:2" x14ac:dyDescent="0.25">
      <c r="B472" s="44"/>
    </row>
    <row r="473" spans="2:2" x14ac:dyDescent="0.25">
      <c r="B473" s="44"/>
    </row>
    <row r="474" spans="2:2" x14ac:dyDescent="0.25">
      <c r="B474" s="44"/>
    </row>
    <row r="475" spans="2:2" x14ac:dyDescent="0.25">
      <c r="B475" s="44"/>
    </row>
    <row r="476" spans="2:2" x14ac:dyDescent="0.25">
      <c r="B476" s="44"/>
    </row>
    <row r="477" spans="2:2" x14ac:dyDescent="0.25">
      <c r="B477" s="44"/>
    </row>
    <row r="478" spans="2:2" x14ac:dyDescent="0.25">
      <c r="B478" s="44"/>
    </row>
    <row r="479" spans="2:2" x14ac:dyDescent="0.25">
      <c r="B479" s="44"/>
    </row>
    <row r="480" spans="2:2" x14ac:dyDescent="0.25">
      <c r="B480" s="44"/>
    </row>
    <row r="481" spans="2:2" x14ac:dyDescent="0.25">
      <c r="B481" s="44"/>
    </row>
    <row r="482" spans="2:2" x14ac:dyDescent="0.25">
      <c r="B482" s="44"/>
    </row>
    <row r="483" spans="2:2" x14ac:dyDescent="0.25">
      <c r="B483" s="44"/>
    </row>
    <row r="484" spans="2:2" x14ac:dyDescent="0.25">
      <c r="B484" s="44"/>
    </row>
    <row r="485" spans="2:2" x14ac:dyDescent="0.25">
      <c r="B485" s="44"/>
    </row>
    <row r="486" spans="2:2" x14ac:dyDescent="0.25">
      <c r="B486" s="44"/>
    </row>
    <row r="487" spans="2:2" x14ac:dyDescent="0.25">
      <c r="B487" s="44"/>
    </row>
    <row r="488" spans="2:2" x14ac:dyDescent="0.25">
      <c r="B488" s="44"/>
    </row>
  </sheetData>
  <mergeCells count="18">
    <mergeCell ref="J12:L12"/>
    <mergeCell ref="J10:J11"/>
    <mergeCell ref="A1:L1"/>
    <mergeCell ref="K10:K11"/>
    <mergeCell ref="J9:L9"/>
    <mergeCell ref="L10:L11"/>
    <mergeCell ref="H9:H11"/>
    <mergeCell ref="I9:I11"/>
    <mergeCell ref="H15:I15"/>
    <mergeCell ref="E9:E11"/>
    <mergeCell ref="D9:D11"/>
    <mergeCell ref="A15:F15"/>
    <mergeCell ref="A9:A11"/>
    <mergeCell ref="F9:F11"/>
    <mergeCell ref="G9:G11"/>
    <mergeCell ref="D12:E12"/>
    <mergeCell ref="B9:B11"/>
    <mergeCell ref="C9:C11"/>
  </mergeCells>
  <phoneticPr fontId="0" type="noConversion"/>
  <printOptions horizontalCentered="1"/>
  <pageMargins left="0.11" right="0.12" top="0.59055118110236227" bottom="0.39370078740157483" header="0.19685039370078741" footer="0.27559055118110237"/>
  <pageSetup paperSize="9" scale="81" orientation="landscape"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view="pageBreakPreview" zoomScaleSheetLayoutView="100" workbookViewId="0">
      <selection activeCell="D7" sqref="D7"/>
    </sheetView>
  </sheetViews>
  <sheetFormatPr defaultColWidth="9.28515625" defaultRowHeight="13.2" x14ac:dyDescent="0.25"/>
  <cols>
    <col min="1" max="1" width="4.85546875" style="143" customWidth="1"/>
    <col min="2" max="2" width="34.42578125" style="143" customWidth="1"/>
    <col min="3" max="3" width="2.28515625" style="143" customWidth="1"/>
    <col min="4" max="4" width="22.42578125" style="143" bestFit="1" customWidth="1"/>
    <col min="5" max="5" width="10.7109375" style="156" customWidth="1"/>
    <col min="6" max="6" width="15.7109375" style="156" bestFit="1" customWidth="1"/>
    <col min="7" max="7" width="11.85546875" style="156" customWidth="1"/>
    <col min="8" max="8" width="9.28515625" style="143" bestFit="1" customWidth="1"/>
    <col min="9" max="9" width="9.140625" style="143" bestFit="1" customWidth="1"/>
    <col min="10" max="10" width="8.85546875" style="143" customWidth="1"/>
    <col min="11" max="11" width="18.28515625" style="143" customWidth="1"/>
    <col min="12" max="12" width="15.85546875" style="143" customWidth="1"/>
    <col min="13" max="13" width="19" style="143" customWidth="1"/>
    <col min="14" max="14" width="15.85546875" style="143" customWidth="1"/>
    <col min="15" max="16384" width="9.28515625" style="143"/>
  </cols>
  <sheetData>
    <row r="1" spans="1:14" s="43" customFormat="1" ht="33.75" customHeight="1" x14ac:dyDescent="0.2">
      <c r="A1" s="350" t="s">
        <v>63</v>
      </c>
      <c r="B1" s="350"/>
      <c r="C1" s="350"/>
      <c r="D1" s="350"/>
      <c r="E1" s="350"/>
      <c r="F1" s="350"/>
      <c r="G1" s="350"/>
      <c r="H1" s="350"/>
      <c r="I1" s="350"/>
      <c r="J1" s="350"/>
      <c r="K1" s="350"/>
      <c r="L1" s="350"/>
      <c r="M1" s="350"/>
      <c r="N1" s="350"/>
    </row>
    <row r="2" spans="1:14" ht="13.8" thickBot="1" x14ac:dyDescent="0.3">
      <c r="A2" s="138"/>
      <c r="B2" s="139"/>
      <c r="C2" s="139"/>
      <c r="D2" s="140"/>
      <c r="E2" s="141"/>
      <c r="F2" s="141"/>
      <c r="G2" s="141"/>
      <c r="H2" s="140"/>
      <c r="I2" s="140"/>
      <c r="J2" s="140"/>
      <c r="K2" s="140"/>
      <c r="L2" s="140"/>
      <c r="M2" s="140"/>
      <c r="N2" s="142"/>
    </row>
    <row r="3" spans="1:14" ht="17.100000000000001" customHeight="1" x14ac:dyDescent="0.25">
      <c r="A3" s="31" t="str">
        <f>COVER!B50</f>
        <v>Penyedia Barang/Jasa</v>
      </c>
      <c r="B3" s="32"/>
      <c r="C3" s="33" t="s">
        <v>8</v>
      </c>
      <c r="D3" s="206" t="str">
        <f>COVER!H50</f>
        <v>PT. Sentosa Jaya</v>
      </c>
      <c r="E3" s="144"/>
      <c r="F3" s="41"/>
      <c r="G3" s="41"/>
      <c r="H3" s="145"/>
      <c r="I3" s="145"/>
      <c r="J3" s="144"/>
      <c r="K3" s="144"/>
      <c r="L3" s="144"/>
      <c r="M3" s="144"/>
      <c r="N3" s="146"/>
    </row>
    <row r="4" spans="1:14" ht="17.100000000000001" customHeight="1" x14ac:dyDescent="0.25">
      <c r="A4" s="35" t="str">
        <f>COVER!B51</f>
        <v>Alamat</v>
      </c>
      <c r="B4" s="36"/>
      <c r="C4" s="37" t="s">
        <v>8</v>
      </c>
      <c r="D4" s="113" t="str">
        <f>COVER!H51</f>
        <v>Jakarta</v>
      </c>
      <c r="E4" s="147"/>
      <c r="F4" s="10"/>
      <c r="G4" s="10"/>
      <c r="H4" s="148"/>
      <c r="I4" s="148"/>
      <c r="J4" s="147"/>
      <c r="K4" s="147"/>
      <c r="L4" s="147"/>
      <c r="M4" s="147"/>
      <c r="N4" s="149"/>
    </row>
    <row r="5" spans="1:14" ht="17.100000000000001" customHeight="1" x14ac:dyDescent="0.25">
      <c r="A5" s="39" t="str">
        <f>COVER!B56</f>
        <v>Judul Kontrak</v>
      </c>
      <c r="B5" s="36"/>
      <c r="C5" s="37" t="s">
        <v>8</v>
      </c>
      <c r="D5" s="113" t="str">
        <f>COVER!H56</f>
        <v>Jasa NDT</v>
      </c>
      <c r="E5" s="147"/>
      <c r="F5" s="10"/>
      <c r="G5" s="10"/>
      <c r="H5" s="148"/>
      <c r="I5" s="148"/>
      <c r="J5" s="147"/>
      <c r="K5" s="147"/>
      <c r="L5" s="147"/>
      <c r="M5" s="147"/>
      <c r="N5" s="149"/>
    </row>
    <row r="6" spans="1:14" ht="17.100000000000001" customHeight="1" x14ac:dyDescent="0.25">
      <c r="A6" s="39" t="str">
        <f>COVER!B54</f>
        <v>Pengguna Barang/Jasa</v>
      </c>
      <c r="B6" s="36"/>
      <c r="C6" s="37" t="s">
        <v>8</v>
      </c>
      <c r="D6" s="113" t="str">
        <f>COVER!H54</f>
        <v>HCML</v>
      </c>
      <c r="E6" s="147"/>
      <c r="F6" s="10"/>
      <c r="G6" s="10"/>
      <c r="H6" s="148"/>
      <c r="I6" s="148"/>
      <c r="J6" s="147"/>
      <c r="K6" s="147"/>
      <c r="L6" s="147"/>
      <c r="M6" s="147"/>
      <c r="N6" s="149"/>
    </row>
    <row r="7" spans="1:14" ht="17.100000000000001" customHeight="1" thickBot="1" x14ac:dyDescent="0.3">
      <c r="A7" s="137" t="str">
        <f>COVER!B55</f>
        <v>No. Kontrak</v>
      </c>
      <c r="B7" s="82"/>
      <c r="C7" s="159" t="s">
        <v>8</v>
      </c>
      <c r="D7" s="555">
        <f>COVER!H55</f>
        <v>332004567</v>
      </c>
      <c r="E7" s="160"/>
      <c r="F7" s="160"/>
      <c r="G7" s="160"/>
      <c r="H7" s="159"/>
      <c r="I7" s="159"/>
      <c r="J7" s="159"/>
      <c r="K7" s="159"/>
      <c r="L7" s="159"/>
      <c r="M7" s="159"/>
      <c r="N7" s="161"/>
    </row>
    <row r="8" spans="1:14" ht="17.100000000000001" customHeight="1" thickBot="1" x14ac:dyDescent="0.3">
      <c r="A8" s="174"/>
      <c r="B8" s="174"/>
      <c r="C8" s="176"/>
      <c r="D8" s="175"/>
      <c r="E8" s="177"/>
      <c r="F8" s="177"/>
      <c r="G8" s="177"/>
      <c r="H8" s="176"/>
      <c r="I8" s="176"/>
      <c r="J8" s="176"/>
      <c r="K8" s="176"/>
      <c r="L8" s="176"/>
      <c r="M8" s="176"/>
      <c r="N8" s="176"/>
    </row>
    <row r="9" spans="1:14" ht="19.5" customHeight="1" x14ac:dyDescent="0.25">
      <c r="A9" s="351" t="s">
        <v>9</v>
      </c>
      <c r="B9" s="362" t="s">
        <v>76</v>
      </c>
      <c r="C9" s="363"/>
      <c r="D9" s="334" t="s">
        <v>77</v>
      </c>
      <c r="E9" s="355" t="s">
        <v>78</v>
      </c>
      <c r="F9" s="355"/>
      <c r="G9" s="355"/>
      <c r="H9" s="356" t="s">
        <v>69</v>
      </c>
      <c r="I9" s="359" t="s">
        <v>82</v>
      </c>
      <c r="J9" s="313" t="s">
        <v>70</v>
      </c>
      <c r="K9" s="334" t="s">
        <v>83</v>
      </c>
      <c r="L9" s="326" t="s">
        <v>84</v>
      </c>
      <c r="M9" s="326"/>
      <c r="N9" s="327"/>
    </row>
    <row r="10" spans="1:14" ht="12.75" customHeight="1" x14ac:dyDescent="0.25">
      <c r="A10" s="352"/>
      <c r="B10" s="364"/>
      <c r="C10" s="365"/>
      <c r="D10" s="335"/>
      <c r="E10" s="331" t="s">
        <v>79</v>
      </c>
      <c r="F10" s="331" t="s">
        <v>80</v>
      </c>
      <c r="G10" s="331" t="s">
        <v>81</v>
      </c>
      <c r="H10" s="357"/>
      <c r="I10" s="360"/>
      <c r="J10" s="314"/>
      <c r="K10" s="335"/>
      <c r="L10" s="325" t="s">
        <v>74</v>
      </c>
      <c r="M10" s="325" t="s">
        <v>75</v>
      </c>
      <c r="N10" s="337" t="s">
        <v>10</v>
      </c>
    </row>
    <row r="11" spans="1:14" ht="33.75" customHeight="1" thickBot="1" x14ac:dyDescent="0.3">
      <c r="A11" s="353"/>
      <c r="B11" s="366"/>
      <c r="C11" s="367"/>
      <c r="D11" s="354"/>
      <c r="E11" s="332"/>
      <c r="F11" s="332"/>
      <c r="G11" s="333"/>
      <c r="H11" s="358"/>
      <c r="I11" s="361"/>
      <c r="J11" s="315"/>
      <c r="K11" s="336"/>
      <c r="L11" s="308"/>
      <c r="M11" s="308"/>
      <c r="N11" s="338"/>
    </row>
    <row r="12" spans="1:14" ht="17.100000000000001" customHeight="1" thickBot="1" x14ac:dyDescent="0.3">
      <c r="A12" s="151"/>
      <c r="B12" s="344" t="s">
        <v>4</v>
      </c>
      <c r="C12" s="345"/>
      <c r="D12" s="187" t="s">
        <v>1</v>
      </c>
      <c r="E12" s="339" t="s">
        <v>2</v>
      </c>
      <c r="F12" s="339"/>
      <c r="G12" s="339"/>
      <c r="H12" s="152" t="s">
        <v>3</v>
      </c>
      <c r="I12" s="340" t="s">
        <v>5</v>
      </c>
      <c r="J12" s="341"/>
      <c r="K12" s="153" t="s">
        <v>6</v>
      </c>
      <c r="L12" s="340" t="s">
        <v>7</v>
      </c>
      <c r="M12" s="342"/>
      <c r="N12" s="343"/>
    </row>
    <row r="13" spans="1:14" x14ac:dyDescent="0.25">
      <c r="A13" s="193"/>
      <c r="B13" s="346"/>
      <c r="C13" s="347"/>
      <c r="D13" s="184" t="s">
        <v>95</v>
      </c>
      <c r="E13" s="210" t="s">
        <v>97</v>
      </c>
      <c r="F13" s="211" t="s">
        <v>97</v>
      </c>
      <c r="G13" s="195">
        <v>0.75</v>
      </c>
      <c r="H13" s="194">
        <v>1</v>
      </c>
      <c r="I13" s="196">
        <v>24</v>
      </c>
      <c r="J13" s="197" t="s">
        <v>98</v>
      </c>
      <c r="K13" s="198">
        <v>10000</v>
      </c>
      <c r="L13" s="199">
        <f>G13*H13*I13*K13</f>
        <v>180000</v>
      </c>
      <c r="M13" s="199">
        <f>(1-G13)*H13*I13*K13</f>
        <v>60000</v>
      </c>
      <c r="N13" s="200">
        <f>SUM(L13:M13)</f>
        <v>240000</v>
      </c>
    </row>
    <row r="14" spans="1:14" ht="13.8" thickBot="1" x14ac:dyDescent="0.3">
      <c r="A14" s="201"/>
      <c r="B14" s="348"/>
      <c r="C14" s="349"/>
      <c r="D14" s="207" t="s">
        <v>96</v>
      </c>
      <c r="E14" s="210" t="s">
        <v>94</v>
      </c>
      <c r="F14" s="210" t="s">
        <v>94</v>
      </c>
      <c r="G14" s="192">
        <v>0</v>
      </c>
      <c r="H14" s="202">
        <v>1</v>
      </c>
      <c r="I14" s="208">
        <v>24</v>
      </c>
      <c r="J14" s="197" t="s">
        <v>98</v>
      </c>
      <c r="K14" s="203">
        <v>10000</v>
      </c>
      <c r="L14" s="204">
        <f t="shared" ref="L14" si="0">G14*H14*I14*K14</f>
        <v>0</v>
      </c>
      <c r="M14" s="204">
        <f t="shared" ref="M14" si="1">(1-G14)*H14*I14*K14</f>
        <v>240000</v>
      </c>
      <c r="N14" s="205">
        <f t="shared" ref="N14" si="2">SUM(L14:M14)</f>
        <v>240000</v>
      </c>
    </row>
    <row r="15" spans="1:14" ht="17.100000000000001" customHeight="1" thickBot="1" x14ac:dyDescent="0.3">
      <c r="A15" s="154"/>
      <c r="B15" s="330"/>
      <c r="C15" s="330"/>
      <c r="D15" s="330"/>
      <c r="E15" s="330"/>
      <c r="F15" s="330"/>
      <c r="G15" s="330"/>
      <c r="H15" s="330"/>
      <c r="I15" s="154"/>
      <c r="J15" s="304" t="s">
        <v>21</v>
      </c>
      <c r="K15" s="305"/>
      <c r="L15" s="57">
        <f>SUM(L13:L14)</f>
        <v>180000</v>
      </c>
      <c r="M15" s="57">
        <f>SUM(M13:M14)</f>
        <v>300000</v>
      </c>
      <c r="N15" s="57">
        <f>SUM(N13:N14)</f>
        <v>480000</v>
      </c>
    </row>
    <row r="16" spans="1:14" x14ac:dyDescent="0.25">
      <c r="A16" s="155"/>
      <c r="J16" s="155"/>
    </row>
    <row r="17" spans="2:3" x14ac:dyDescent="0.25">
      <c r="B17" s="157"/>
      <c r="C17" s="157"/>
    </row>
    <row r="18" spans="2:3" x14ac:dyDescent="0.25">
      <c r="B18" s="158"/>
      <c r="C18" s="158"/>
    </row>
    <row r="19" spans="2:3" x14ac:dyDescent="0.25">
      <c r="B19" s="158"/>
      <c r="C19" s="158"/>
    </row>
    <row r="20" spans="2:3" x14ac:dyDescent="0.25">
      <c r="B20" s="158"/>
      <c r="C20" s="158"/>
    </row>
  </sheetData>
  <mergeCells count="24">
    <mergeCell ref="B14:C14"/>
    <mergeCell ref="A1:N1"/>
    <mergeCell ref="A9:A11"/>
    <mergeCell ref="D9:D11"/>
    <mergeCell ref="E9:G9"/>
    <mergeCell ref="H9:H11"/>
    <mergeCell ref="I9:I11"/>
    <mergeCell ref="B9:C11"/>
    <mergeCell ref="B15:H15"/>
    <mergeCell ref="J15:K15"/>
    <mergeCell ref="L9:N9"/>
    <mergeCell ref="E10:E11"/>
    <mergeCell ref="F10:F11"/>
    <mergeCell ref="G10:G11"/>
    <mergeCell ref="K9:K11"/>
    <mergeCell ref="M10:M11"/>
    <mergeCell ref="N10:N11"/>
    <mergeCell ref="L10:L11"/>
    <mergeCell ref="J9:J11"/>
    <mergeCell ref="E12:G12"/>
    <mergeCell ref="I12:J12"/>
    <mergeCell ref="L12:N12"/>
    <mergeCell ref="B12:C12"/>
    <mergeCell ref="B13:C13"/>
  </mergeCells>
  <printOptions horizontalCentered="1"/>
  <pageMargins left="0.16" right="0.12" top="0.47244094488188981" bottom="0.39370078740157483" header="0.27559055118110237" footer="0.19685039370078741"/>
  <pageSetup paperSize="9" scale="9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view="pageBreakPreview" zoomScale="70" zoomScaleSheetLayoutView="70" workbookViewId="0">
      <selection activeCell="D7" sqref="D7"/>
    </sheetView>
  </sheetViews>
  <sheetFormatPr defaultColWidth="9.28515625" defaultRowHeight="13.2" x14ac:dyDescent="0.25"/>
  <cols>
    <col min="1" max="1" width="4.85546875" style="60" customWidth="1"/>
    <col min="2" max="2" width="51.140625" style="45" bestFit="1" customWidth="1"/>
    <col min="3" max="3" width="13" style="45" bestFit="1" customWidth="1"/>
    <col min="4" max="4" width="30.7109375" style="45" customWidth="1"/>
    <col min="5" max="5" width="9.42578125" style="45" bestFit="1" customWidth="1"/>
    <col min="6" max="6" width="10.7109375" style="60" bestFit="1" customWidth="1"/>
    <col min="7" max="7" width="9.42578125" style="45" customWidth="1"/>
    <col min="8" max="8" width="16.28515625" style="45" customWidth="1"/>
    <col min="9" max="9" width="9.42578125" style="45" customWidth="1"/>
    <col min="10" max="10" width="18.42578125" style="45" customWidth="1"/>
    <col min="11" max="11" width="19.140625" style="45" customWidth="1"/>
    <col min="12" max="12" width="22.140625" style="45" customWidth="1"/>
    <col min="13" max="13" width="9.28515625" style="45"/>
    <col min="14" max="14" width="16.28515625" style="45" bestFit="1" customWidth="1"/>
    <col min="15" max="16384" width="9.28515625" style="45"/>
  </cols>
  <sheetData>
    <row r="1" spans="1:13" s="43" customFormat="1" ht="39.75" customHeight="1" x14ac:dyDescent="0.2">
      <c r="A1" s="324" t="s">
        <v>64</v>
      </c>
      <c r="B1" s="324"/>
      <c r="C1" s="324"/>
      <c r="D1" s="324"/>
      <c r="E1" s="324"/>
      <c r="F1" s="324"/>
      <c r="G1" s="324"/>
      <c r="H1" s="324"/>
      <c r="I1" s="324"/>
      <c r="J1" s="324"/>
      <c r="K1" s="324"/>
      <c r="L1" s="324"/>
      <c r="M1" s="324"/>
    </row>
    <row r="2" spans="1:13" s="71" customFormat="1" ht="7.5" customHeight="1" thickBot="1" x14ac:dyDescent="0.3">
      <c r="A2" s="168"/>
      <c r="B2" s="167"/>
      <c r="C2" s="166"/>
      <c r="D2" s="166"/>
      <c r="E2" s="166"/>
      <c r="F2" s="166"/>
      <c r="G2" s="166"/>
      <c r="H2" s="166"/>
      <c r="I2" s="166"/>
      <c r="J2" s="166"/>
      <c r="K2" s="165"/>
      <c r="L2" s="165"/>
    </row>
    <row r="3" spans="1:13" s="71" customFormat="1" x14ac:dyDescent="0.25">
      <c r="A3" s="31" t="str">
        <f>COVER!B50</f>
        <v>Penyedia Barang/Jasa</v>
      </c>
      <c r="B3" s="32"/>
      <c r="C3" s="33" t="s">
        <v>8</v>
      </c>
      <c r="D3" s="188" t="str">
        <f>COVER!H50</f>
        <v>PT. Sentosa Jaya</v>
      </c>
      <c r="E3" s="5"/>
      <c r="F3" s="5"/>
      <c r="G3" s="32"/>
      <c r="H3" s="32"/>
      <c r="I3" s="32"/>
      <c r="J3" s="32"/>
      <c r="K3" s="32"/>
      <c r="L3" s="65"/>
    </row>
    <row r="4" spans="1:13" s="71" customFormat="1" ht="17.100000000000001" customHeight="1" x14ac:dyDescent="0.25">
      <c r="A4" s="35" t="str">
        <f>COVER!B51</f>
        <v>Alamat</v>
      </c>
      <c r="B4" s="36"/>
      <c r="C4" s="37" t="s">
        <v>8</v>
      </c>
      <c r="D4" s="113" t="str">
        <f>COVER!H51</f>
        <v>Jakarta</v>
      </c>
      <c r="E4" s="7"/>
      <c r="F4" s="6"/>
      <c r="G4" s="36"/>
      <c r="H4" s="36"/>
      <c r="I4" s="36"/>
      <c r="J4" s="36"/>
      <c r="K4" s="36"/>
      <c r="L4" s="66"/>
    </row>
    <row r="5" spans="1:13" s="71" customFormat="1" ht="17.100000000000001" customHeight="1" x14ac:dyDescent="0.25">
      <c r="A5" s="39" t="str">
        <f>COVER!B56</f>
        <v>Judul Kontrak</v>
      </c>
      <c r="B5" s="36"/>
      <c r="C5" s="37" t="s">
        <v>8</v>
      </c>
      <c r="D5" s="113" t="str">
        <f>COVER!H56</f>
        <v>Jasa NDT</v>
      </c>
      <c r="E5" s="7"/>
      <c r="F5" s="6"/>
      <c r="G5" s="36"/>
      <c r="H5" s="36"/>
      <c r="I5" s="36"/>
      <c r="J5" s="36"/>
      <c r="K5" s="36"/>
      <c r="L5" s="66"/>
    </row>
    <row r="6" spans="1:13" s="71" customFormat="1" ht="17.100000000000001" customHeight="1" x14ac:dyDescent="0.25">
      <c r="A6" s="39" t="str">
        <f>COVER!B54</f>
        <v>Pengguna Barang/Jasa</v>
      </c>
      <c r="B6" s="36"/>
      <c r="C6" s="37" t="s">
        <v>8</v>
      </c>
      <c r="D6" s="113" t="str">
        <f>COVER!H54</f>
        <v>HCML</v>
      </c>
      <c r="E6" s="7"/>
      <c r="F6" s="6"/>
      <c r="G6" s="36"/>
      <c r="H6" s="36"/>
      <c r="I6" s="36"/>
      <c r="J6" s="36"/>
      <c r="K6" s="36"/>
      <c r="L6" s="66"/>
    </row>
    <row r="7" spans="1:13" s="71" customFormat="1" ht="17.100000000000001" customHeight="1" thickBot="1" x14ac:dyDescent="0.3">
      <c r="A7" s="136" t="str">
        <f>COVER!B55</f>
        <v>No. Kontrak</v>
      </c>
      <c r="B7" s="150"/>
      <c r="C7" s="73" t="s">
        <v>8</v>
      </c>
      <c r="D7" s="555">
        <f>COVER!H55</f>
        <v>332004567</v>
      </c>
      <c r="E7" s="73"/>
      <c r="F7" s="73"/>
      <c r="G7" s="73"/>
      <c r="H7" s="73"/>
      <c r="I7" s="73"/>
      <c r="J7" s="73"/>
      <c r="K7" s="73"/>
      <c r="L7" s="74"/>
    </row>
    <row r="8" spans="1:13" s="71" customFormat="1" ht="17.100000000000001" customHeight="1" thickBot="1" x14ac:dyDescent="0.3">
      <c r="A8" s="84"/>
      <c r="B8" s="174"/>
      <c r="C8" s="173"/>
      <c r="D8" s="175"/>
      <c r="E8" s="173"/>
      <c r="F8" s="173"/>
      <c r="G8" s="173"/>
      <c r="H8" s="173"/>
      <c r="I8" s="173"/>
      <c r="J8" s="173"/>
      <c r="K8" s="173"/>
      <c r="L8" s="190"/>
    </row>
    <row r="9" spans="1:13" s="71" customFormat="1" ht="12.75" customHeight="1" x14ac:dyDescent="0.25">
      <c r="A9" s="310" t="s">
        <v>9</v>
      </c>
      <c r="B9" s="376" t="s">
        <v>76</v>
      </c>
      <c r="C9" s="318" t="s">
        <v>85</v>
      </c>
      <c r="D9" s="313" t="s">
        <v>87</v>
      </c>
      <c r="E9" s="313" t="s">
        <v>69</v>
      </c>
      <c r="F9" s="359" t="s">
        <v>82</v>
      </c>
      <c r="G9" s="313" t="s">
        <v>70</v>
      </c>
      <c r="H9" s="306" t="s">
        <v>86</v>
      </c>
      <c r="I9" s="306" t="s">
        <v>72</v>
      </c>
      <c r="J9" s="374" t="s">
        <v>84</v>
      </c>
      <c r="K9" s="374"/>
      <c r="L9" s="375"/>
    </row>
    <row r="10" spans="1:13" s="71" customFormat="1" ht="12.75" customHeight="1" x14ac:dyDescent="0.25">
      <c r="A10" s="311"/>
      <c r="B10" s="377"/>
      <c r="C10" s="319"/>
      <c r="D10" s="314"/>
      <c r="E10" s="314"/>
      <c r="F10" s="360"/>
      <c r="G10" s="314"/>
      <c r="H10" s="307"/>
      <c r="I10" s="307"/>
      <c r="J10" s="372" t="s">
        <v>74</v>
      </c>
      <c r="K10" s="325" t="s">
        <v>75</v>
      </c>
      <c r="L10" s="337" t="s">
        <v>10</v>
      </c>
    </row>
    <row r="11" spans="1:13" s="71" customFormat="1" ht="12.75" customHeight="1" thickBot="1" x14ac:dyDescent="0.3">
      <c r="A11" s="312"/>
      <c r="B11" s="378"/>
      <c r="C11" s="320"/>
      <c r="D11" s="315"/>
      <c r="E11" s="315"/>
      <c r="F11" s="361"/>
      <c r="G11" s="315"/>
      <c r="H11" s="308"/>
      <c r="I11" s="308"/>
      <c r="J11" s="373"/>
      <c r="K11" s="308"/>
      <c r="L11" s="338"/>
    </row>
    <row r="12" spans="1:13" s="71" customFormat="1" ht="17.100000000000001" customHeight="1" thickBot="1" x14ac:dyDescent="0.3">
      <c r="A12" s="164"/>
      <c r="B12" s="163" t="s">
        <v>4</v>
      </c>
      <c r="C12" s="68" t="s">
        <v>1</v>
      </c>
      <c r="D12" s="69" t="s">
        <v>2</v>
      </c>
      <c r="E12" s="68" t="s">
        <v>3</v>
      </c>
      <c r="F12" s="370" t="s">
        <v>5</v>
      </c>
      <c r="G12" s="371"/>
      <c r="H12" s="52" t="s">
        <v>6</v>
      </c>
      <c r="I12" s="52" t="s">
        <v>7</v>
      </c>
      <c r="J12" s="368" t="s">
        <v>55</v>
      </c>
      <c r="K12" s="368"/>
      <c r="L12" s="369"/>
    </row>
    <row r="13" spans="1:13" s="71" customFormat="1" ht="17.100000000000001" customHeight="1" x14ac:dyDescent="0.25">
      <c r="A13" s="120"/>
      <c r="B13" s="531" t="s">
        <v>99</v>
      </c>
      <c r="C13" s="532"/>
      <c r="D13" s="531" t="s">
        <v>97</v>
      </c>
      <c r="E13" s="533">
        <v>1</v>
      </c>
      <c r="F13" s="534">
        <v>24</v>
      </c>
      <c r="G13" s="535" t="s">
        <v>98</v>
      </c>
      <c r="H13" s="536">
        <v>8823.5300000000007</v>
      </c>
      <c r="I13" s="537">
        <v>1</v>
      </c>
      <c r="J13" s="536">
        <f>E13*F13*H13*I13</f>
        <v>211764.72000000003</v>
      </c>
      <c r="K13" s="536">
        <f>(1-I13)*E13*F13*H13</f>
        <v>0</v>
      </c>
      <c r="L13" s="538">
        <f>SUM(J13:K13)</f>
        <v>211764.72000000003</v>
      </c>
    </row>
    <row r="14" spans="1:13" s="71" customFormat="1" ht="17.100000000000001" customHeight="1" x14ac:dyDescent="0.25">
      <c r="A14" s="162"/>
      <c r="B14" s="539" t="s">
        <v>99</v>
      </c>
      <c r="C14" s="540"/>
      <c r="D14" s="539" t="s">
        <v>94</v>
      </c>
      <c r="E14" s="541">
        <v>1</v>
      </c>
      <c r="F14" s="542">
        <v>24</v>
      </c>
      <c r="G14" s="543" t="s">
        <v>98</v>
      </c>
      <c r="H14" s="544">
        <v>9000</v>
      </c>
      <c r="I14" s="545">
        <v>0</v>
      </c>
      <c r="J14" s="544">
        <f t="shared" ref="J14:J30" si="0">E14*F14*H14*I14</f>
        <v>0</v>
      </c>
      <c r="K14" s="544">
        <f t="shared" ref="K14:K30" si="1">(1-I14)*E14*F14*H14</f>
        <v>216000</v>
      </c>
      <c r="L14" s="546">
        <f>SUM(J14:K14)</f>
        <v>216000</v>
      </c>
    </row>
    <row r="15" spans="1:13" s="71" customFormat="1" ht="17.100000000000001" customHeight="1" x14ac:dyDescent="0.25">
      <c r="A15" s="162"/>
      <c r="B15" s="539"/>
      <c r="C15" s="540"/>
      <c r="D15" s="539"/>
      <c r="E15" s="541"/>
      <c r="F15" s="542"/>
      <c r="G15" s="543"/>
      <c r="H15" s="544"/>
      <c r="I15" s="545"/>
      <c r="J15" s="544"/>
      <c r="K15" s="544"/>
      <c r="L15" s="546"/>
    </row>
    <row r="16" spans="1:13" s="71" customFormat="1" ht="17.100000000000001" customHeight="1" x14ac:dyDescent="0.25">
      <c r="A16" s="162"/>
      <c r="B16" s="539" t="s">
        <v>100</v>
      </c>
      <c r="C16" s="540"/>
      <c r="D16" s="539" t="s">
        <v>97</v>
      </c>
      <c r="E16" s="541">
        <v>1</v>
      </c>
      <c r="F16" s="542">
        <v>24</v>
      </c>
      <c r="G16" s="543" t="s">
        <v>98</v>
      </c>
      <c r="H16" s="544">
        <v>7058.82</v>
      </c>
      <c r="I16" s="545">
        <v>1</v>
      </c>
      <c r="J16" s="544">
        <f t="shared" si="0"/>
        <v>169411.68</v>
      </c>
      <c r="K16" s="544">
        <f t="shared" si="1"/>
        <v>0</v>
      </c>
      <c r="L16" s="546">
        <f t="shared" ref="L16:L20" si="2">SUM(J16:K16)</f>
        <v>169411.68</v>
      </c>
    </row>
    <row r="17" spans="1:14" s="71" customFormat="1" ht="17.100000000000001" customHeight="1" x14ac:dyDescent="0.25">
      <c r="A17" s="162"/>
      <c r="B17" s="539" t="s">
        <v>101</v>
      </c>
      <c r="C17" s="540"/>
      <c r="D17" s="539" t="s">
        <v>94</v>
      </c>
      <c r="E17" s="541">
        <v>1</v>
      </c>
      <c r="F17" s="542">
        <v>24</v>
      </c>
      <c r="G17" s="543" t="s">
        <v>98</v>
      </c>
      <c r="H17" s="544">
        <v>7500</v>
      </c>
      <c r="I17" s="545">
        <v>0</v>
      </c>
      <c r="J17" s="544">
        <f t="shared" ref="J17" si="3">E17*F17*H17*I17</f>
        <v>0</v>
      </c>
      <c r="K17" s="544">
        <f t="shared" ref="K17" si="4">(1-I17)*E17*F17*H17</f>
        <v>180000</v>
      </c>
      <c r="L17" s="546">
        <f t="shared" ref="L17" si="5">SUM(J17:K17)</f>
        <v>180000</v>
      </c>
    </row>
    <row r="18" spans="1:14" s="71" customFormat="1" ht="17.100000000000001" customHeight="1" x14ac:dyDescent="0.25">
      <c r="A18" s="162"/>
      <c r="B18" s="539"/>
      <c r="C18" s="540"/>
      <c r="D18" s="539"/>
      <c r="E18" s="541"/>
      <c r="F18" s="542"/>
      <c r="G18" s="543"/>
      <c r="H18" s="544"/>
      <c r="I18" s="545"/>
      <c r="J18" s="544"/>
      <c r="K18" s="544"/>
      <c r="L18" s="546"/>
    </row>
    <row r="19" spans="1:14" s="71" customFormat="1" ht="17.100000000000001" customHeight="1" x14ac:dyDescent="0.25">
      <c r="A19" s="162"/>
      <c r="B19" s="539" t="s">
        <v>102</v>
      </c>
      <c r="C19" s="540"/>
      <c r="D19" s="539" t="s">
        <v>97</v>
      </c>
      <c r="E19" s="541">
        <v>1</v>
      </c>
      <c r="F19" s="542">
        <v>24</v>
      </c>
      <c r="G19" s="543" t="s">
        <v>98</v>
      </c>
      <c r="H19" s="544">
        <v>5882.35</v>
      </c>
      <c r="I19" s="545">
        <v>1</v>
      </c>
      <c r="J19" s="544">
        <f t="shared" si="0"/>
        <v>141176.40000000002</v>
      </c>
      <c r="K19" s="544">
        <f t="shared" si="1"/>
        <v>0</v>
      </c>
      <c r="L19" s="546">
        <f t="shared" si="2"/>
        <v>141176.40000000002</v>
      </c>
    </row>
    <row r="20" spans="1:14" s="71" customFormat="1" ht="17.100000000000001" customHeight="1" x14ac:dyDescent="0.25">
      <c r="A20" s="162"/>
      <c r="B20" s="539" t="s">
        <v>103</v>
      </c>
      <c r="C20" s="540"/>
      <c r="D20" s="539" t="s">
        <v>94</v>
      </c>
      <c r="E20" s="541">
        <v>1</v>
      </c>
      <c r="F20" s="542">
        <v>24</v>
      </c>
      <c r="G20" s="543" t="s">
        <v>98</v>
      </c>
      <c r="H20" s="544">
        <v>7000</v>
      </c>
      <c r="I20" s="545">
        <v>0</v>
      </c>
      <c r="J20" s="544">
        <f t="shared" si="0"/>
        <v>0</v>
      </c>
      <c r="K20" s="544">
        <f t="shared" si="1"/>
        <v>168000</v>
      </c>
      <c r="L20" s="546">
        <f t="shared" si="2"/>
        <v>168000</v>
      </c>
    </row>
    <row r="21" spans="1:14" s="71" customFormat="1" ht="17.100000000000001" customHeight="1" x14ac:dyDescent="0.25">
      <c r="A21" s="162"/>
      <c r="B21" s="539"/>
      <c r="C21" s="540"/>
      <c r="D21" s="539"/>
      <c r="E21" s="541"/>
      <c r="F21" s="542"/>
      <c r="G21" s="543"/>
      <c r="H21" s="544"/>
      <c r="I21" s="545"/>
      <c r="J21" s="544"/>
      <c r="K21" s="544"/>
      <c r="L21" s="546"/>
    </row>
    <row r="22" spans="1:14" s="71" customFormat="1" ht="17.100000000000001" customHeight="1" x14ac:dyDescent="0.25">
      <c r="A22" s="162"/>
      <c r="B22" s="539" t="s">
        <v>104</v>
      </c>
      <c r="C22" s="540"/>
      <c r="D22" s="539" t="s">
        <v>97</v>
      </c>
      <c r="E22" s="541">
        <v>1</v>
      </c>
      <c r="F22" s="542">
        <v>24</v>
      </c>
      <c r="G22" s="543" t="s">
        <v>98</v>
      </c>
      <c r="H22" s="544">
        <v>2941.18</v>
      </c>
      <c r="I22" s="545">
        <v>1</v>
      </c>
      <c r="J22" s="544">
        <f t="shared" si="0"/>
        <v>70588.319999999992</v>
      </c>
      <c r="K22" s="544">
        <f t="shared" si="1"/>
        <v>0</v>
      </c>
      <c r="L22" s="546">
        <f>SUM(J22:K22)</f>
        <v>70588.319999999992</v>
      </c>
    </row>
    <row r="23" spans="1:14" s="71" customFormat="1" ht="17.100000000000001" customHeight="1" x14ac:dyDescent="0.25">
      <c r="A23" s="162"/>
      <c r="B23" s="539" t="s">
        <v>105</v>
      </c>
      <c r="C23" s="540"/>
      <c r="D23" s="539" t="s">
        <v>97</v>
      </c>
      <c r="E23" s="541">
        <v>1</v>
      </c>
      <c r="F23" s="542">
        <v>24</v>
      </c>
      <c r="G23" s="543" t="s">
        <v>98</v>
      </c>
      <c r="H23" s="544">
        <v>2705.88</v>
      </c>
      <c r="I23" s="545">
        <v>1</v>
      </c>
      <c r="J23" s="544">
        <f t="shared" si="0"/>
        <v>64941.120000000003</v>
      </c>
      <c r="K23" s="544">
        <f t="shared" si="1"/>
        <v>0</v>
      </c>
      <c r="L23" s="546">
        <f t="shared" ref="L23:L26" si="6">SUM(J23:K23)</f>
        <v>64941.120000000003</v>
      </c>
    </row>
    <row r="24" spans="1:14" s="71" customFormat="1" ht="17.100000000000001" customHeight="1" x14ac:dyDescent="0.25">
      <c r="A24" s="162"/>
      <c r="B24" s="539" t="s">
        <v>106</v>
      </c>
      <c r="C24" s="540"/>
      <c r="D24" s="539" t="s">
        <v>97</v>
      </c>
      <c r="E24" s="541">
        <v>1</v>
      </c>
      <c r="F24" s="542">
        <v>24</v>
      </c>
      <c r="G24" s="543" t="s">
        <v>98</v>
      </c>
      <c r="H24" s="544">
        <v>823.53</v>
      </c>
      <c r="I24" s="545">
        <v>1</v>
      </c>
      <c r="J24" s="544">
        <f t="shared" si="0"/>
        <v>19764.72</v>
      </c>
      <c r="K24" s="544">
        <f t="shared" si="1"/>
        <v>0</v>
      </c>
      <c r="L24" s="546">
        <f t="shared" si="6"/>
        <v>19764.72</v>
      </c>
    </row>
    <row r="25" spans="1:14" s="71" customFormat="1" ht="17.100000000000001" customHeight="1" x14ac:dyDescent="0.25">
      <c r="A25" s="162"/>
      <c r="B25" s="539" t="s">
        <v>107</v>
      </c>
      <c r="C25" s="540"/>
      <c r="D25" s="539" t="s">
        <v>97</v>
      </c>
      <c r="E25" s="541">
        <v>1</v>
      </c>
      <c r="F25" s="542">
        <v>24</v>
      </c>
      <c r="G25" s="543" t="s">
        <v>98</v>
      </c>
      <c r="H25" s="544">
        <v>705.88</v>
      </c>
      <c r="I25" s="545">
        <v>1</v>
      </c>
      <c r="J25" s="544">
        <f t="shared" si="0"/>
        <v>16941.12</v>
      </c>
      <c r="K25" s="544">
        <f t="shared" si="1"/>
        <v>0</v>
      </c>
      <c r="L25" s="546">
        <f t="shared" si="6"/>
        <v>16941.12</v>
      </c>
    </row>
    <row r="26" spans="1:14" s="71" customFormat="1" ht="17.100000000000001" customHeight="1" x14ac:dyDescent="0.25">
      <c r="A26" s="162"/>
      <c r="B26" s="539" t="s">
        <v>108</v>
      </c>
      <c r="C26" s="540"/>
      <c r="D26" s="539" t="s">
        <v>97</v>
      </c>
      <c r="E26" s="541">
        <v>1</v>
      </c>
      <c r="F26" s="542">
        <v>24</v>
      </c>
      <c r="G26" s="543" t="s">
        <v>98</v>
      </c>
      <c r="H26" s="544">
        <v>1058.82</v>
      </c>
      <c r="I26" s="545">
        <v>1</v>
      </c>
      <c r="J26" s="544">
        <f t="shared" si="0"/>
        <v>25411.68</v>
      </c>
      <c r="K26" s="544">
        <f t="shared" si="1"/>
        <v>0</v>
      </c>
      <c r="L26" s="546">
        <f t="shared" si="6"/>
        <v>25411.68</v>
      </c>
    </row>
    <row r="27" spans="1:14" s="71" customFormat="1" ht="17.100000000000001" customHeight="1" x14ac:dyDescent="0.25">
      <c r="A27" s="162"/>
      <c r="B27" s="539" t="s">
        <v>109</v>
      </c>
      <c r="C27" s="540"/>
      <c r="D27" s="539" t="s">
        <v>97</v>
      </c>
      <c r="E27" s="541">
        <v>1</v>
      </c>
      <c r="F27" s="542">
        <v>24</v>
      </c>
      <c r="G27" s="543" t="s">
        <v>98</v>
      </c>
      <c r="H27" s="544">
        <v>1529.41</v>
      </c>
      <c r="I27" s="545">
        <v>1</v>
      </c>
      <c r="J27" s="544">
        <f t="shared" si="0"/>
        <v>36705.840000000004</v>
      </c>
      <c r="K27" s="544">
        <f t="shared" si="1"/>
        <v>0</v>
      </c>
      <c r="L27" s="546">
        <f>SUM(J27:K27)</f>
        <v>36705.840000000004</v>
      </c>
    </row>
    <row r="28" spans="1:14" s="71" customFormat="1" ht="17.100000000000001" customHeight="1" x14ac:dyDescent="0.25">
      <c r="A28" s="162"/>
      <c r="B28" s="539" t="s">
        <v>110</v>
      </c>
      <c r="C28" s="540"/>
      <c r="D28" s="539" t="s">
        <v>97</v>
      </c>
      <c r="E28" s="541">
        <v>1</v>
      </c>
      <c r="F28" s="542">
        <v>24</v>
      </c>
      <c r="G28" s="543" t="s">
        <v>98</v>
      </c>
      <c r="H28" s="544">
        <v>1176.47</v>
      </c>
      <c r="I28" s="545">
        <v>1</v>
      </c>
      <c r="J28" s="544">
        <f t="shared" si="0"/>
        <v>28235.279999999999</v>
      </c>
      <c r="K28" s="544">
        <f t="shared" si="1"/>
        <v>0</v>
      </c>
      <c r="L28" s="546">
        <f t="shared" ref="L28" si="7">SUM(J28:K28)</f>
        <v>28235.279999999999</v>
      </c>
    </row>
    <row r="29" spans="1:14" s="71" customFormat="1" ht="17.100000000000001" customHeight="1" x14ac:dyDescent="0.25">
      <c r="A29" s="162"/>
      <c r="B29" s="539" t="s">
        <v>111</v>
      </c>
      <c r="C29" s="540"/>
      <c r="D29" s="539" t="s">
        <v>97</v>
      </c>
      <c r="E29" s="541">
        <v>1</v>
      </c>
      <c r="F29" s="542">
        <v>24</v>
      </c>
      <c r="G29" s="543" t="s">
        <v>98</v>
      </c>
      <c r="H29" s="544">
        <v>941.18</v>
      </c>
      <c r="I29" s="545">
        <v>1</v>
      </c>
      <c r="J29" s="544">
        <f t="shared" si="0"/>
        <v>22588.32</v>
      </c>
      <c r="K29" s="544">
        <f t="shared" si="1"/>
        <v>0</v>
      </c>
      <c r="L29" s="546">
        <f>SUM(J29:K29)</f>
        <v>22588.32</v>
      </c>
    </row>
    <row r="30" spans="1:14" s="71" customFormat="1" ht="17.100000000000001" customHeight="1" x14ac:dyDescent="0.25">
      <c r="A30" s="162"/>
      <c r="B30" s="539" t="s">
        <v>112</v>
      </c>
      <c r="C30" s="540"/>
      <c r="D30" s="539" t="s">
        <v>97</v>
      </c>
      <c r="E30" s="541">
        <v>1</v>
      </c>
      <c r="F30" s="542">
        <v>5</v>
      </c>
      <c r="G30" s="543" t="s">
        <v>123</v>
      </c>
      <c r="H30" s="544">
        <f>70%*(150000/5)</f>
        <v>21000</v>
      </c>
      <c r="I30" s="545">
        <v>1</v>
      </c>
      <c r="J30" s="544">
        <f t="shared" si="0"/>
        <v>105000</v>
      </c>
      <c r="K30" s="544">
        <f t="shared" si="1"/>
        <v>0</v>
      </c>
      <c r="L30" s="546">
        <f t="shared" ref="L30" si="8">SUM(J30:K30)</f>
        <v>105000</v>
      </c>
    </row>
    <row r="31" spans="1:14" s="71" customFormat="1" ht="17.100000000000001" customHeight="1" thickBot="1" x14ac:dyDescent="0.3">
      <c r="A31" s="162"/>
      <c r="B31" s="539"/>
      <c r="C31" s="540"/>
      <c r="D31" s="539"/>
      <c r="E31" s="541"/>
      <c r="F31" s="547"/>
      <c r="G31" s="543"/>
      <c r="H31" s="544"/>
      <c r="I31" s="545"/>
      <c r="J31" s="544">
        <f t="shared" ref="J31" si="9">E31*F31*H31*I31</f>
        <v>0</v>
      </c>
      <c r="K31" s="544">
        <f t="shared" ref="K31" si="10">(1-I31)*E31*F31*H31</f>
        <v>0</v>
      </c>
      <c r="L31" s="546">
        <f t="shared" ref="L31" si="11">SUM(J31:K31)</f>
        <v>0</v>
      </c>
    </row>
    <row r="32" spans="1:14" s="71" customFormat="1" ht="17.100000000000001" customHeight="1" thickBot="1" x14ac:dyDescent="0.3">
      <c r="A32" s="70"/>
      <c r="B32" s="548"/>
      <c r="C32" s="548"/>
      <c r="D32" s="548"/>
      <c r="E32" s="548"/>
      <c r="F32" s="549"/>
      <c r="G32" s="550" t="s">
        <v>0</v>
      </c>
      <c r="H32" s="551"/>
      <c r="I32" s="552"/>
      <c r="J32" s="553">
        <f>SUM(J13:J31)</f>
        <v>912529.2</v>
      </c>
      <c r="K32" s="553">
        <f>SUM(K13:K31)</f>
        <v>564000</v>
      </c>
      <c r="L32" s="553">
        <f>SUM(L13:L31)</f>
        <v>1476529.2000000004</v>
      </c>
      <c r="N32" s="226"/>
    </row>
    <row r="33" spans="1:6" s="71" customFormat="1" x14ac:dyDescent="0.25">
      <c r="A33" s="81"/>
      <c r="B33" s="157"/>
      <c r="F33" s="81"/>
    </row>
    <row r="34" spans="1:6" s="71" customFormat="1" x14ac:dyDescent="0.25">
      <c r="A34" s="81"/>
      <c r="B34" s="158"/>
      <c r="F34" s="81"/>
    </row>
    <row r="35" spans="1:6" s="71" customFormat="1" x14ac:dyDescent="0.25">
      <c r="A35" s="81"/>
      <c r="B35" s="158"/>
      <c r="F35" s="81"/>
    </row>
    <row r="36" spans="1:6" s="71" customFormat="1" x14ac:dyDescent="0.25">
      <c r="A36" s="81"/>
      <c r="B36" s="158"/>
      <c r="F36" s="81"/>
    </row>
    <row r="37" spans="1:6" s="71" customFormat="1" x14ac:dyDescent="0.25">
      <c r="A37" s="81"/>
      <c r="F37" s="81"/>
    </row>
    <row r="38" spans="1:6" s="71" customFormat="1" x14ac:dyDescent="0.25">
      <c r="A38" s="81"/>
      <c r="F38" s="81"/>
    </row>
    <row r="39" spans="1:6" s="71" customFormat="1" x14ac:dyDescent="0.25">
      <c r="A39" s="81"/>
      <c r="F39" s="81"/>
    </row>
    <row r="40" spans="1:6" s="71" customFormat="1" x14ac:dyDescent="0.25">
      <c r="A40" s="81"/>
      <c r="F40" s="81"/>
    </row>
    <row r="41" spans="1:6" s="71" customFormat="1" x14ac:dyDescent="0.25">
      <c r="A41" s="81"/>
      <c r="F41" s="81"/>
    </row>
    <row r="42" spans="1:6" s="71" customFormat="1" x14ac:dyDescent="0.25">
      <c r="A42" s="81"/>
      <c r="F42" s="81"/>
    </row>
    <row r="43" spans="1:6" s="71" customFormat="1" x14ac:dyDescent="0.25">
      <c r="A43" s="81"/>
      <c r="F43" s="81"/>
    </row>
    <row r="44" spans="1:6" s="71" customFormat="1" x14ac:dyDescent="0.25">
      <c r="A44" s="81"/>
      <c r="F44" s="81"/>
    </row>
    <row r="45" spans="1:6" s="71" customFormat="1" x14ac:dyDescent="0.25">
      <c r="A45" s="81"/>
      <c r="F45" s="81"/>
    </row>
    <row r="46" spans="1:6" s="71" customFormat="1" x14ac:dyDescent="0.25">
      <c r="A46" s="81"/>
      <c r="F46" s="81"/>
    </row>
    <row r="47" spans="1:6" s="71" customFormat="1" x14ac:dyDescent="0.25">
      <c r="A47" s="81"/>
      <c r="F47" s="81"/>
    </row>
    <row r="48" spans="1:6" s="71" customFormat="1" x14ac:dyDescent="0.25">
      <c r="A48" s="81"/>
      <c r="F48" s="81"/>
    </row>
    <row r="49" spans="1:12" s="71" customFormat="1" x14ac:dyDescent="0.25">
      <c r="A49" s="81"/>
      <c r="F49" s="81"/>
    </row>
    <row r="50" spans="1:12" s="71" customFormat="1" x14ac:dyDescent="0.25">
      <c r="A50" s="81"/>
      <c r="F50" s="81"/>
    </row>
    <row r="51" spans="1:12" s="71" customFormat="1" x14ac:dyDescent="0.25">
      <c r="A51" s="81"/>
      <c r="F51" s="81"/>
    </row>
    <row r="52" spans="1:12" s="71" customFormat="1" x14ac:dyDescent="0.25">
      <c r="A52" s="81"/>
      <c r="F52" s="81"/>
    </row>
    <row r="53" spans="1:12" s="71" customFormat="1" x14ac:dyDescent="0.25">
      <c r="A53" s="81"/>
      <c r="F53" s="81"/>
    </row>
    <row r="54" spans="1:12" s="71" customFormat="1" x14ac:dyDescent="0.25">
      <c r="A54" s="81"/>
      <c r="F54" s="81"/>
    </row>
    <row r="55" spans="1:12" s="71" customFormat="1" x14ac:dyDescent="0.25">
      <c r="A55" s="81"/>
      <c r="F55" s="81"/>
    </row>
    <row r="56" spans="1:12" s="71" customFormat="1" x14ac:dyDescent="0.25">
      <c r="A56" s="81"/>
      <c r="F56" s="81"/>
    </row>
    <row r="57" spans="1:12" s="71" customFormat="1" x14ac:dyDescent="0.25">
      <c r="A57" s="81"/>
      <c r="F57" s="81"/>
    </row>
    <row r="58" spans="1:12" x14ac:dyDescent="0.25">
      <c r="A58" s="81"/>
      <c r="B58" s="71"/>
      <c r="C58" s="71"/>
      <c r="D58" s="71"/>
      <c r="E58" s="71"/>
      <c r="F58" s="81"/>
      <c r="G58" s="71"/>
      <c r="H58" s="71"/>
      <c r="I58" s="71"/>
      <c r="J58" s="71"/>
      <c r="K58" s="71"/>
      <c r="L58" s="71"/>
    </row>
    <row r="59" spans="1:12" x14ac:dyDescent="0.25">
      <c r="A59" s="81"/>
      <c r="B59" s="71"/>
      <c r="C59" s="71"/>
      <c r="D59" s="71"/>
      <c r="E59" s="71"/>
      <c r="F59" s="81"/>
      <c r="G59" s="71"/>
      <c r="H59" s="71"/>
      <c r="I59" s="71"/>
      <c r="J59" s="71"/>
      <c r="K59" s="71"/>
      <c r="L59" s="71"/>
    </row>
    <row r="60" spans="1:12" x14ac:dyDescent="0.25">
      <c r="A60" s="81"/>
      <c r="B60" s="71"/>
      <c r="C60" s="71"/>
      <c r="D60" s="71"/>
      <c r="E60" s="71"/>
      <c r="F60" s="81"/>
      <c r="G60" s="71"/>
      <c r="H60" s="71"/>
      <c r="I60" s="71"/>
      <c r="J60" s="71"/>
      <c r="K60" s="71"/>
      <c r="L60" s="71"/>
    </row>
    <row r="61" spans="1:12" x14ac:dyDescent="0.25">
      <c r="A61" s="81"/>
      <c r="B61" s="71"/>
      <c r="C61" s="71"/>
      <c r="D61" s="71"/>
      <c r="E61" s="71"/>
      <c r="F61" s="81"/>
      <c r="G61" s="71"/>
      <c r="H61" s="71"/>
      <c r="I61" s="71"/>
      <c r="J61" s="71"/>
      <c r="K61" s="71"/>
      <c r="L61" s="71"/>
    </row>
    <row r="62" spans="1:12" x14ac:dyDescent="0.25">
      <c r="A62" s="81"/>
      <c r="B62" s="71"/>
      <c r="C62" s="71"/>
      <c r="D62" s="71"/>
      <c r="E62" s="71"/>
      <c r="F62" s="81"/>
      <c r="G62" s="71"/>
      <c r="H62" s="71"/>
      <c r="I62" s="71"/>
      <c r="J62" s="71"/>
      <c r="K62" s="71"/>
      <c r="L62" s="71"/>
    </row>
    <row r="63" spans="1:12" x14ac:dyDescent="0.25">
      <c r="A63" s="81"/>
      <c r="B63" s="71"/>
      <c r="C63" s="71"/>
      <c r="D63" s="71"/>
      <c r="E63" s="71"/>
      <c r="F63" s="81"/>
      <c r="G63" s="71"/>
      <c r="H63" s="71"/>
      <c r="I63" s="71"/>
      <c r="J63" s="71"/>
      <c r="K63" s="71"/>
      <c r="L63" s="71"/>
    </row>
    <row r="64" spans="1:12" x14ac:dyDescent="0.25">
      <c r="A64" s="81"/>
      <c r="B64" s="71"/>
      <c r="C64" s="71"/>
      <c r="D64" s="71"/>
      <c r="E64" s="71"/>
      <c r="F64" s="81"/>
      <c r="G64" s="71"/>
      <c r="H64" s="71"/>
      <c r="I64" s="71"/>
      <c r="J64" s="71"/>
      <c r="K64" s="71"/>
      <c r="L64" s="71"/>
    </row>
    <row r="65" spans="1:12" x14ac:dyDescent="0.25">
      <c r="A65" s="81"/>
      <c r="B65" s="71"/>
      <c r="C65" s="71"/>
      <c r="D65" s="71"/>
      <c r="E65" s="71"/>
      <c r="F65" s="81"/>
      <c r="G65" s="71"/>
      <c r="H65" s="71"/>
      <c r="I65" s="71"/>
      <c r="J65" s="71"/>
      <c r="K65" s="71"/>
      <c r="L65" s="71"/>
    </row>
    <row r="66" spans="1:12" x14ac:dyDescent="0.25">
      <c r="A66" s="81"/>
      <c r="B66" s="71"/>
      <c r="C66" s="71"/>
      <c r="D66" s="71"/>
      <c r="E66" s="71"/>
      <c r="F66" s="81"/>
      <c r="G66" s="71"/>
      <c r="H66" s="71"/>
      <c r="I66" s="71"/>
      <c r="J66" s="71"/>
      <c r="K66" s="71"/>
      <c r="L66" s="71"/>
    </row>
    <row r="67" spans="1:12" x14ac:dyDescent="0.25">
      <c r="A67" s="81"/>
      <c r="B67" s="71"/>
      <c r="C67" s="71"/>
      <c r="D67" s="71"/>
      <c r="E67" s="71"/>
      <c r="F67" s="81"/>
      <c r="G67" s="71"/>
      <c r="H67" s="71"/>
      <c r="I67" s="71"/>
      <c r="J67" s="71"/>
      <c r="K67" s="71"/>
      <c r="L67" s="71"/>
    </row>
    <row r="68" spans="1:12" x14ac:dyDescent="0.25">
      <c r="A68" s="81"/>
      <c r="B68" s="71"/>
      <c r="C68" s="71"/>
      <c r="D68" s="71"/>
      <c r="E68" s="71"/>
      <c r="F68" s="81"/>
      <c r="G68" s="71"/>
      <c r="H68" s="71"/>
      <c r="I68" s="71"/>
      <c r="J68" s="71"/>
      <c r="K68" s="71"/>
      <c r="L68" s="71"/>
    </row>
    <row r="69" spans="1:12" x14ac:dyDescent="0.25">
      <c r="A69" s="81"/>
      <c r="B69" s="71"/>
      <c r="C69" s="71"/>
      <c r="D69" s="71"/>
      <c r="E69" s="71"/>
      <c r="F69" s="81"/>
      <c r="G69" s="71"/>
      <c r="H69" s="71"/>
      <c r="I69" s="71"/>
      <c r="J69" s="71"/>
      <c r="K69" s="71"/>
      <c r="L69" s="71"/>
    </row>
    <row r="70" spans="1:12" x14ac:dyDescent="0.25">
      <c r="A70" s="81"/>
      <c r="B70" s="71"/>
      <c r="C70" s="71"/>
      <c r="D70" s="71"/>
      <c r="E70" s="71"/>
      <c r="F70" s="81"/>
      <c r="G70" s="71"/>
      <c r="H70" s="71"/>
      <c r="I70" s="71"/>
      <c r="J70" s="71"/>
      <c r="K70" s="71"/>
      <c r="L70" s="71"/>
    </row>
    <row r="71" spans="1:12" x14ac:dyDescent="0.25">
      <c r="A71" s="81"/>
      <c r="B71" s="71"/>
      <c r="C71" s="71"/>
      <c r="D71" s="71"/>
      <c r="E71" s="71"/>
      <c r="F71" s="81"/>
      <c r="G71" s="71"/>
      <c r="H71" s="71"/>
      <c r="I71" s="71"/>
      <c r="J71" s="71"/>
      <c r="K71" s="71"/>
      <c r="L71" s="71"/>
    </row>
    <row r="72" spans="1:12" x14ac:dyDescent="0.25">
      <c r="A72" s="81"/>
      <c r="B72" s="71"/>
      <c r="C72" s="71"/>
      <c r="D72" s="71"/>
      <c r="E72" s="71"/>
      <c r="F72" s="81"/>
      <c r="G72" s="71"/>
      <c r="H72" s="71"/>
      <c r="I72" s="71"/>
      <c r="J72" s="71"/>
      <c r="K72" s="71"/>
      <c r="L72" s="71"/>
    </row>
    <row r="73" spans="1:12" x14ac:dyDescent="0.25">
      <c r="A73" s="81"/>
      <c r="B73" s="71"/>
      <c r="C73" s="71"/>
      <c r="D73" s="71"/>
      <c r="E73" s="71"/>
      <c r="F73" s="81"/>
      <c r="G73" s="71"/>
      <c r="H73" s="71"/>
      <c r="I73" s="71"/>
      <c r="J73" s="71"/>
      <c r="K73" s="71"/>
      <c r="L73" s="71"/>
    </row>
    <row r="74" spans="1:12" x14ac:dyDescent="0.25">
      <c r="A74" s="81"/>
      <c r="B74" s="71"/>
      <c r="C74" s="71"/>
      <c r="D74" s="71"/>
      <c r="E74" s="71"/>
      <c r="F74" s="81"/>
      <c r="G74" s="71"/>
      <c r="H74" s="71"/>
      <c r="I74" s="71"/>
      <c r="J74" s="71"/>
      <c r="K74" s="71"/>
      <c r="L74" s="71"/>
    </row>
    <row r="75" spans="1:12" x14ac:dyDescent="0.25">
      <c r="A75" s="81"/>
      <c r="B75" s="71"/>
      <c r="C75" s="71"/>
      <c r="D75" s="71"/>
      <c r="E75" s="71"/>
      <c r="F75" s="81"/>
      <c r="G75" s="71"/>
      <c r="H75" s="71"/>
      <c r="I75" s="71"/>
      <c r="J75" s="71"/>
      <c r="K75" s="71"/>
      <c r="L75" s="71"/>
    </row>
    <row r="76" spans="1:12" x14ac:dyDescent="0.25">
      <c r="A76" s="81"/>
      <c r="B76" s="71"/>
      <c r="C76" s="71"/>
      <c r="D76" s="71"/>
      <c r="E76" s="71"/>
      <c r="F76" s="81"/>
      <c r="G76" s="71"/>
      <c r="H76" s="71"/>
      <c r="I76" s="71"/>
      <c r="J76" s="71"/>
      <c r="K76" s="71"/>
      <c r="L76" s="71"/>
    </row>
    <row r="77" spans="1:12" x14ac:dyDescent="0.25">
      <c r="A77" s="81"/>
      <c r="B77" s="71"/>
      <c r="C77" s="71"/>
      <c r="D77" s="71"/>
      <c r="E77" s="71"/>
      <c r="F77" s="81"/>
      <c r="G77" s="71"/>
      <c r="H77" s="71"/>
      <c r="I77" s="71"/>
      <c r="J77" s="71"/>
      <c r="K77" s="71"/>
      <c r="L77" s="71"/>
    </row>
    <row r="78" spans="1:12" x14ac:dyDescent="0.25">
      <c r="A78" s="81"/>
      <c r="B78" s="71"/>
      <c r="C78" s="71"/>
      <c r="D78" s="71"/>
      <c r="E78" s="71"/>
      <c r="F78" s="81"/>
      <c r="G78" s="71"/>
      <c r="H78" s="71"/>
      <c r="I78" s="71"/>
      <c r="J78" s="71"/>
      <c r="K78" s="71"/>
      <c r="L78" s="71"/>
    </row>
    <row r="79" spans="1:12" x14ac:dyDescent="0.25">
      <c r="A79" s="81"/>
      <c r="B79" s="71"/>
      <c r="C79" s="71"/>
      <c r="D79" s="71"/>
      <c r="E79" s="71"/>
      <c r="F79" s="81"/>
      <c r="G79" s="71"/>
      <c r="H79" s="71"/>
      <c r="I79" s="71"/>
      <c r="J79" s="71"/>
      <c r="K79" s="71"/>
      <c r="L79" s="71"/>
    </row>
    <row r="80" spans="1:12" x14ac:dyDescent="0.25">
      <c r="A80" s="81"/>
      <c r="B80" s="71"/>
      <c r="C80" s="71"/>
      <c r="D80" s="71"/>
      <c r="E80" s="71"/>
      <c r="F80" s="81"/>
      <c r="G80" s="71"/>
      <c r="H80" s="71"/>
      <c r="I80" s="71"/>
      <c r="J80" s="71"/>
      <c r="K80" s="71"/>
      <c r="L80" s="71"/>
    </row>
    <row r="81" spans="1:12" x14ac:dyDescent="0.25">
      <c r="A81" s="81"/>
      <c r="B81" s="71"/>
      <c r="C81" s="71"/>
      <c r="D81" s="71"/>
      <c r="E81" s="71"/>
      <c r="F81" s="81"/>
      <c r="G81" s="71"/>
      <c r="H81" s="71"/>
      <c r="I81" s="71"/>
      <c r="J81" s="71"/>
      <c r="K81" s="71"/>
      <c r="L81" s="71"/>
    </row>
    <row r="82" spans="1:12" x14ac:dyDescent="0.25">
      <c r="A82" s="81"/>
      <c r="B82" s="71"/>
      <c r="C82" s="71"/>
      <c r="D82" s="71"/>
      <c r="E82" s="71"/>
      <c r="F82" s="81"/>
      <c r="G82" s="71"/>
      <c r="H82" s="71"/>
      <c r="I82" s="71"/>
      <c r="J82" s="71"/>
      <c r="K82" s="71"/>
      <c r="L82" s="71"/>
    </row>
    <row r="83" spans="1:12" x14ac:dyDescent="0.25">
      <c r="A83" s="81"/>
      <c r="B83" s="71"/>
      <c r="C83" s="71"/>
      <c r="D83" s="71"/>
      <c r="E83" s="71"/>
      <c r="F83" s="81"/>
      <c r="G83" s="71"/>
      <c r="H83" s="71"/>
      <c r="I83" s="71"/>
      <c r="J83" s="71"/>
      <c r="K83" s="71"/>
      <c r="L83" s="71"/>
    </row>
    <row r="84" spans="1:12" x14ac:dyDescent="0.25">
      <c r="A84" s="81"/>
      <c r="B84" s="71"/>
      <c r="C84" s="71"/>
      <c r="D84" s="71"/>
      <c r="E84" s="71"/>
      <c r="F84" s="81"/>
      <c r="G84" s="71"/>
      <c r="H84" s="71"/>
      <c r="I84" s="71"/>
      <c r="J84" s="71"/>
      <c r="K84" s="71"/>
      <c r="L84" s="71"/>
    </row>
    <row r="85" spans="1:12" x14ac:dyDescent="0.25">
      <c r="A85" s="81"/>
      <c r="B85" s="71"/>
      <c r="C85" s="71"/>
      <c r="D85" s="71"/>
      <c r="E85" s="71"/>
      <c r="F85" s="81"/>
      <c r="G85" s="71"/>
      <c r="H85" s="71"/>
      <c r="I85" s="71"/>
      <c r="J85" s="71"/>
      <c r="K85" s="71"/>
      <c r="L85" s="71"/>
    </row>
    <row r="86" spans="1:12" x14ac:dyDescent="0.25">
      <c r="A86" s="81"/>
      <c r="B86" s="71"/>
      <c r="C86" s="71"/>
      <c r="D86" s="71"/>
      <c r="E86" s="71"/>
      <c r="F86" s="81"/>
      <c r="G86" s="71"/>
      <c r="H86" s="71"/>
      <c r="I86" s="71"/>
      <c r="J86" s="71"/>
      <c r="K86" s="71"/>
      <c r="L86" s="71"/>
    </row>
    <row r="87" spans="1:12" x14ac:dyDescent="0.25">
      <c r="A87" s="81"/>
      <c r="B87" s="71"/>
      <c r="C87" s="71"/>
      <c r="D87" s="71"/>
      <c r="E87" s="71"/>
      <c r="F87" s="81"/>
      <c r="G87" s="71"/>
      <c r="H87" s="71"/>
      <c r="I87" s="71"/>
      <c r="J87" s="71"/>
      <c r="K87" s="71"/>
      <c r="L87" s="71"/>
    </row>
    <row r="88" spans="1:12" x14ac:dyDescent="0.25">
      <c r="A88" s="81"/>
      <c r="B88" s="71"/>
      <c r="C88" s="71"/>
      <c r="D88" s="71"/>
      <c r="E88" s="71"/>
      <c r="F88" s="81"/>
      <c r="G88" s="71"/>
      <c r="H88" s="71"/>
      <c r="I88" s="71"/>
      <c r="J88" s="71"/>
      <c r="K88" s="71"/>
      <c r="L88" s="71"/>
    </row>
    <row r="89" spans="1:12" x14ac:dyDescent="0.25">
      <c r="A89" s="81"/>
      <c r="B89" s="71"/>
      <c r="C89" s="71"/>
      <c r="D89" s="71"/>
      <c r="E89" s="71"/>
      <c r="F89" s="81"/>
      <c r="G89" s="71"/>
      <c r="H89" s="71"/>
      <c r="I89" s="71"/>
      <c r="J89" s="71"/>
      <c r="K89" s="71"/>
      <c r="L89" s="71"/>
    </row>
    <row r="90" spans="1:12" x14ac:dyDescent="0.25">
      <c r="A90" s="81"/>
      <c r="B90" s="71"/>
      <c r="C90" s="71"/>
      <c r="D90" s="71"/>
      <c r="E90" s="71"/>
      <c r="F90" s="81"/>
      <c r="G90" s="71"/>
      <c r="H90" s="71"/>
      <c r="I90" s="71"/>
      <c r="J90" s="71"/>
      <c r="K90" s="71"/>
      <c r="L90" s="71"/>
    </row>
    <row r="91" spans="1:12" x14ac:dyDescent="0.25">
      <c r="A91" s="81"/>
      <c r="B91" s="71"/>
      <c r="C91" s="71"/>
      <c r="D91" s="71"/>
      <c r="E91" s="71"/>
      <c r="F91" s="81"/>
      <c r="G91" s="71"/>
      <c r="H91" s="71"/>
      <c r="I91" s="71"/>
      <c r="J91" s="71"/>
      <c r="K91" s="71"/>
      <c r="L91" s="71"/>
    </row>
    <row r="92" spans="1:12" x14ac:dyDescent="0.25">
      <c r="A92" s="81"/>
      <c r="B92" s="71"/>
      <c r="C92" s="71"/>
      <c r="D92" s="71"/>
      <c r="E92" s="71"/>
      <c r="F92" s="81"/>
      <c r="G92" s="71"/>
      <c r="H92" s="71"/>
      <c r="I92" s="71"/>
      <c r="J92" s="71"/>
      <c r="K92" s="71"/>
      <c r="L92" s="71"/>
    </row>
    <row r="93" spans="1:12" x14ac:dyDescent="0.25">
      <c r="A93" s="81"/>
      <c r="B93" s="71"/>
      <c r="C93" s="71"/>
      <c r="D93" s="71"/>
      <c r="E93" s="71"/>
      <c r="F93" s="81"/>
      <c r="G93" s="71"/>
      <c r="H93" s="71"/>
      <c r="I93" s="71"/>
      <c r="J93" s="71"/>
      <c r="K93" s="71"/>
      <c r="L93" s="71"/>
    </row>
    <row r="94" spans="1:12" x14ac:dyDescent="0.25">
      <c r="A94" s="81"/>
      <c r="B94" s="71"/>
      <c r="C94" s="71"/>
      <c r="D94" s="71"/>
      <c r="E94" s="71"/>
      <c r="F94" s="81"/>
      <c r="G94" s="71"/>
      <c r="H94" s="71"/>
      <c r="I94" s="71"/>
      <c r="J94" s="71"/>
      <c r="K94" s="71"/>
      <c r="L94" s="71"/>
    </row>
    <row r="95" spans="1:12" x14ac:dyDescent="0.25">
      <c r="A95" s="81"/>
      <c r="B95" s="71"/>
      <c r="C95" s="71"/>
      <c r="D95" s="71"/>
      <c r="E95" s="71"/>
      <c r="F95" s="81"/>
      <c r="G95" s="71"/>
      <c r="H95" s="71"/>
      <c r="I95" s="71"/>
      <c r="J95" s="71"/>
      <c r="K95" s="71"/>
      <c r="L95" s="71"/>
    </row>
    <row r="96" spans="1:12" x14ac:dyDescent="0.25">
      <c r="A96" s="81"/>
      <c r="B96" s="71"/>
      <c r="C96" s="71"/>
      <c r="D96" s="71"/>
      <c r="E96" s="71"/>
      <c r="F96" s="81"/>
      <c r="G96" s="71"/>
      <c r="H96" s="71"/>
      <c r="I96" s="71"/>
      <c r="J96" s="71"/>
      <c r="K96" s="71"/>
      <c r="L96" s="71"/>
    </row>
  </sheetData>
  <mergeCells count="18">
    <mergeCell ref="B32:F32"/>
    <mergeCell ref="G32:I32"/>
    <mergeCell ref="J12:L12"/>
    <mergeCell ref="D9:D11"/>
    <mergeCell ref="F12:G12"/>
    <mergeCell ref="C9:C11"/>
    <mergeCell ref="J10:J11"/>
    <mergeCell ref="E9:E11"/>
    <mergeCell ref="K10:K11"/>
    <mergeCell ref="J9:L9"/>
    <mergeCell ref="L10:L11"/>
    <mergeCell ref="B9:B11"/>
    <mergeCell ref="F9:F11"/>
    <mergeCell ref="G9:G11"/>
    <mergeCell ref="H9:H11"/>
    <mergeCell ref="I9:I11"/>
    <mergeCell ref="A1:M1"/>
    <mergeCell ref="A9:A11"/>
  </mergeCells>
  <printOptions horizontalCentered="1"/>
  <pageMargins left="0.19685039370078741" right="0.23622047244094491" top="0.55118110236220474" bottom="0.51181102362204722" header="0.27559055118110237" footer="0.27559055118110237"/>
  <pageSetup paperSize="9" scale="8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view="pageBreakPreview" zoomScale="80" zoomScaleSheetLayoutView="80" workbookViewId="0">
      <selection activeCell="D7" sqref="D7"/>
    </sheetView>
  </sheetViews>
  <sheetFormatPr defaultColWidth="9.28515625" defaultRowHeight="13.2" x14ac:dyDescent="0.25"/>
  <cols>
    <col min="1" max="1" width="4.42578125" style="45" customWidth="1"/>
    <col min="2" max="2" width="30" style="45" customWidth="1"/>
    <col min="3" max="3" width="1.85546875" style="45" bestFit="1" customWidth="1"/>
    <col min="4" max="4" width="17.85546875" style="45" customWidth="1"/>
    <col min="5" max="5" width="19" style="45" customWidth="1"/>
    <col min="6" max="6" width="10.7109375" style="45" customWidth="1"/>
    <col min="7" max="7" width="11.28515625" style="45" customWidth="1"/>
    <col min="8" max="8" width="17.85546875" style="45" bestFit="1" customWidth="1"/>
    <col min="9" max="9" width="11.28515625" style="45" customWidth="1"/>
    <col min="10" max="10" width="18.28515625" style="45" customWidth="1"/>
    <col min="11" max="11" width="16" style="45" customWidth="1"/>
    <col min="12" max="12" width="20.42578125" style="45" customWidth="1"/>
    <col min="13" max="16384" width="9.28515625" style="45"/>
  </cols>
  <sheetData>
    <row r="1" spans="1:14" ht="21.75" customHeight="1" x14ac:dyDescent="0.25">
      <c r="A1" s="379" t="s">
        <v>92</v>
      </c>
      <c r="B1" s="379"/>
      <c r="C1" s="379"/>
      <c r="D1" s="379"/>
      <c r="E1" s="379"/>
      <c r="F1" s="379"/>
      <c r="G1" s="379"/>
      <c r="H1" s="379"/>
      <c r="I1" s="379"/>
      <c r="J1" s="379"/>
      <c r="K1" s="379"/>
      <c r="L1" s="379"/>
      <c r="M1" s="379"/>
      <c r="N1" s="379"/>
    </row>
    <row r="2" spans="1:14" ht="17.100000000000001" customHeight="1" thickBot="1" x14ac:dyDescent="0.3">
      <c r="A2" s="72"/>
      <c r="B2" s="72"/>
      <c r="C2" s="72"/>
      <c r="D2" s="72"/>
      <c r="E2" s="72"/>
      <c r="F2" s="72"/>
      <c r="G2" s="72"/>
      <c r="H2" s="189"/>
      <c r="I2" s="189"/>
      <c r="J2" s="72"/>
      <c r="K2" s="72"/>
      <c r="L2" s="72"/>
      <c r="M2" s="72"/>
      <c r="N2" s="72"/>
    </row>
    <row r="3" spans="1:14" ht="17.100000000000001" customHeight="1" x14ac:dyDescent="0.25">
      <c r="A3" s="31" t="str">
        <f>COVER!B50</f>
        <v>Penyedia Barang/Jasa</v>
      </c>
      <c r="B3" s="32"/>
      <c r="C3" s="33" t="s">
        <v>8</v>
      </c>
      <c r="D3" s="206" t="str">
        <f>COVER!H50</f>
        <v>PT. Sentosa Jaya</v>
      </c>
      <c r="E3" s="33"/>
      <c r="F3" s="32"/>
      <c r="G3" s="32"/>
      <c r="H3" s="32"/>
      <c r="I3" s="32"/>
      <c r="J3" s="32"/>
      <c r="K3" s="32"/>
      <c r="L3" s="169"/>
    </row>
    <row r="4" spans="1:14" ht="17.100000000000001" customHeight="1" x14ac:dyDescent="0.25">
      <c r="A4" s="35" t="str">
        <f>COVER!B51</f>
        <v>Alamat</v>
      </c>
      <c r="B4" s="36"/>
      <c r="C4" s="37" t="s">
        <v>8</v>
      </c>
      <c r="D4" s="113" t="str">
        <f>COVER!H51</f>
        <v>Jakarta</v>
      </c>
      <c r="E4" s="37"/>
      <c r="F4" s="36"/>
      <c r="G4" s="36"/>
      <c r="H4" s="36"/>
      <c r="I4" s="36"/>
      <c r="J4" s="36"/>
      <c r="K4" s="36"/>
      <c r="L4" s="67"/>
    </row>
    <row r="5" spans="1:14" ht="17.100000000000001" customHeight="1" x14ac:dyDescent="0.25">
      <c r="A5" s="39" t="str">
        <f>COVER!B56</f>
        <v>Judul Kontrak</v>
      </c>
      <c r="B5" s="36"/>
      <c r="C5" s="37" t="s">
        <v>8</v>
      </c>
      <c r="D5" s="113" t="str">
        <f>COVER!H56</f>
        <v>Jasa NDT</v>
      </c>
      <c r="E5" s="37"/>
      <c r="F5" s="36"/>
      <c r="G5" s="36"/>
      <c r="H5" s="36"/>
      <c r="I5" s="36"/>
      <c r="J5" s="36"/>
      <c r="K5" s="36"/>
      <c r="L5" s="67"/>
    </row>
    <row r="6" spans="1:14" ht="17.100000000000001" customHeight="1" x14ac:dyDescent="0.25">
      <c r="A6" s="39" t="str">
        <f>COVER!B54</f>
        <v>Pengguna Barang/Jasa</v>
      </c>
      <c r="B6" s="36"/>
      <c r="C6" s="37" t="s">
        <v>8</v>
      </c>
      <c r="D6" s="113" t="str">
        <f>COVER!H54</f>
        <v>HCML</v>
      </c>
      <c r="E6" s="37"/>
      <c r="F6" s="36"/>
      <c r="G6" s="36"/>
      <c r="H6" s="36"/>
      <c r="I6" s="36"/>
      <c r="J6" s="36"/>
      <c r="K6" s="36"/>
      <c r="L6" s="67"/>
    </row>
    <row r="7" spans="1:14" ht="17.100000000000001" customHeight="1" thickBot="1" x14ac:dyDescent="0.3">
      <c r="A7" s="136" t="str">
        <f>COVER!B55</f>
        <v>No. Kontrak</v>
      </c>
      <c r="B7" s="150"/>
      <c r="C7" s="83" t="s">
        <v>8</v>
      </c>
      <c r="D7" s="555">
        <f>COVER!H55</f>
        <v>332004567</v>
      </c>
      <c r="E7" s="83"/>
      <c r="F7" s="170"/>
      <c r="G7" s="170"/>
      <c r="H7" s="170"/>
      <c r="I7" s="170"/>
      <c r="J7" s="150"/>
      <c r="K7" s="150"/>
      <c r="L7" s="171"/>
    </row>
    <row r="8" spans="1:14" ht="17.100000000000001" customHeight="1" thickBot="1" x14ac:dyDescent="0.3">
      <c r="A8" s="172"/>
      <c r="B8" s="173"/>
      <c r="C8" s="173"/>
      <c r="D8" s="173"/>
      <c r="E8" s="173"/>
      <c r="F8" s="173"/>
      <c r="G8" s="185"/>
      <c r="H8" s="185"/>
      <c r="I8" s="185"/>
      <c r="J8" s="173"/>
      <c r="K8" s="173"/>
      <c r="L8" s="173"/>
    </row>
    <row r="9" spans="1:14" ht="11.25" customHeight="1" x14ac:dyDescent="0.25">
      <c r="A9" s="310" t="s">
        <v>9</v>
      </c>
      <c r="B9" s="380" t="s">
        <v>88</v>
      </c>
      <c r="C9" s="381"/>
      <c r="D9" s="306" t="s">
        <v>66</v>
      </c>
      <c r="E9" s="313" t="s">
        <v>90</v>
      </c>
      <c r="F9" s="313" t="s">
        <v>69</v>
      </c>
      <c r="G9" s="356" t="s">
        <v>70</v>
      </c>
      <c r="H9" s="313" t="s">
        <v>71</v>
      </c>
      <c r="I9" s="313" t="s">
        <v>72</v>
      </c>
      <c r="J9" s="326" t="s">
        <v>89</v>
      </c>
      <c r="K9" s="326"/>
      <c r="L9" s="327"/>
    </row>
    <row r="10" spans="1:14" x14ac:dyDescent="0.25">
      <c r="A10" s="311"/>
      <c r="B10" s="382"/>
      <c r="C10" s="383"/>
      <c r="D10" s="307"/>
      <c r="E10" s="314"/>
      <c r="F10" s="314"/>
      <c r="G10" s="357"/>
      <c r="H10" s="314"/>
      <c r="I10" s="314"/>
      <c r="J10" s="325" t="s">
        <v>74</v>
      </c>
      <c r="K10" s="325" t="s">
        <v>75</v>
      </c>
      <c r="L10" s="337" t="s">
        <v>10</v>
      </c>
    </row>
    <row r="11" spans="1:14" ht="17.25" customHeight="1" thickBot="1" x14ac:dyDescent="0.3">
      <c r="A11" s="312"/>
      <c r="B11" s="384"/>
      <c r="C11" s="373"/>
      <c r="D11" s="308"/>
      <c r="E11" s="315"/>
      <c r="F11" s="315"/>
      <c r="G11" s="358"/>
      <c r="H11" s="315"/>
      <c r="I11" s="315"/>
      <c r="J11" s="308"/>
      <c r="K11" s="308"/>
      <c r="L11" s="338"/>
    </row>
    <row r="12" spans="1:14" ht="13.8" thickBot="1" x14ac:dyDescent="0.3">
      <c r="A12" s="48"/>
      <c r="B12" s="370" t="s">
        <v>4</v>
      </c>
      <c r="C12" s="373"/>
      <c r="D12" s="68" t="s">
        <v>1</v>
      </c>
      <c r="E12" s="69" t="s">
        <v>2</v>
      </c>
      <c r="F12" s="316" t="s">
        <v>3</v>
      </c>
      <c r="G12" s="385"/>
      <c r="H12" s="52" t="s">
        <v>5</v>
      </c>
      <c r="I12" s="52" t="s">
        <v>6</v>
      </c>
      <c r="J12" s="368" t="s">
        <v>7</v>
      </c>
      <c r="K12" s="368"/>
      <c r="L12" s="369"/>
    </row>
    <row r="13" spans="1:14" ht="15" x14ac:dyDescent="0.25">
      <c r="A13" s="186"/>
      <c r="B13" s="501" t="s">
        <v>113</v>
      </c>
      <c r="C13" s="502"/>
      <c r="D13" s="503"/>
      <c r="E13" s="504" t="s">
        <v>94</v>
      </c>
      <c r="F13" s="505">
        <v>1</v>
      </c>
      <c r="G13" s="506"/>
      <c r="H13" s="507">
        <v>150000</v>
      </c>
      <c r="I13" s="508">
        <v>0</v>
      </c>
      <c r="J13" s="509">
        <f>F13*H13*I13</f>
        <v>0</v>
      </c>
      <c r="K13" s="509">
        <f>(1-I13)*F13*H13</f>
        <v>150000</v>
      </c>
      <c r="L13" s="510">
        <f>SUM(J13:K13)</f>
        <v>150000</v>
      </c>
    </row>
    <row r="14" spans="1:14" ht="30" x14ac:dyDescent="0.25">
      <c r="A14" s="116"/>
      <c r="B14" s="511" t="s">
        <v>114</v>
      </c>
      <c r="C14" s="512"/>
      <c r="D14" s="513"/>
      <c r="E14" s="514" t="s">
        <v>97</v>
      </c>
      <c r="F14" s="515">
        <v>1</v>
      </c>
      <c r="G14" s="516"/>
      <c r="H14" s="507">
        <v>3000</v>
      </c>
      <c r="I14" s="517">
        <v>1</v>
      </c>
      <c r="J14" s="507">
        <f t="shared" ref="J14:J23" si="0">F14*H14*I14</f>
        <v>3000</v>
      </c>
      <c r="K14" s="507">
        <f t="shared" ref="K14:K23" si="1">(1-I14)*F14*H14</f>
        <v>0</v>
      </c>
      <c r="L14" s="518">
        <f t="shared" ref="L14:L23" si="2">SUM(J14:K14)</f>
        <v>3000</v>
      </c>
    </row>
    <row r="15" spans="1:14" ht="15" x14ac:dyDescent="0.25">
      <c r="A15" s="116"/>
      <c r="B15" s="511" t="s">
        <v>115</v>
      </c>
      <c r="C15" s="512"/>
      <c r="D15" s="513"/>
      <c r="E15" s="514" t="s">
        <v>97</v>
      </c>
      <c r="F15" s="515">
        <v>1</v>
      </c>
      <c r="G15" s="516"/>
      <c r="H15" s="507">
        <v>10000</v>
      </c>
      <c r="I15" s="517">
        <v>1</v>
      </c>
      <c r="J15" s="507">
        <f t="shared" si="0"/>
        <v>10000</v>
      </c>
      <c r="K15" s="507">
        <f t="shared" si="1"/>
        <v>0</v>
      </c>
      <c r="L15" s="518">
        <f t="shared" si="2"/>
        <v>10000</v>
      </c>
    </row>
    <row r="16" spans="1:14" ht="15" x14ac:dyDescent="0.25">
      <c r="A16" s="116"/>
      <c r="B16" s="453" t="s">
        <v>116</v>
      </c>
      <c r="C16" s="512"/>
      <c r="D16" s="513"/>
      <c r="E16" s="514" t="s">
        <v>97</v>
      </c>
      <c r="F16" s="515">
        <v>1</v>
      </c>
      <c r="G16" s="516"/>
      <c r="H16" s="507">
        <v>5000</v>
      </c>
      <c r="I16" s="517">
        <v>1</v>
      </c>
      <c r="J16" s="507">
        <f t="shared" si="0"/>
        <v>5000</v>
      </c>
      <c r="K16" s="507">
        <f t="shared" si="1"/>
        <v>0</v>
      </c>
      <c r="L16" s="518">
        <f t="shared" si="2"/>
        <v>5000</v>
      </c>
    </row>
    <row r="17" spans="1:12" ht="45" x14ac:dyDescent="0.25">
      <c r="A17" s="116"/>
      <c r="B17" s="511" t="s">
        <v>117</v>
      </c>
      <c r="C17" s="512"/>
      <c r="D17" s="513"/>
      <c r="E17" s="514" t="s">
        <v>97</v>
      </c>
      <c r="F17" s="515">
        <v>1</v>
      </c>
      <c r="G17" s="516"/>
      <c r="H17" s="507">
        <v>15000</v>
      </c>
      <c r="I17" s="517">
        <v>1</v>
      </c>
      <c r="J17" s="507">
        <f t="shared" ref="J17:J20" si="3">F17*H17*I17</f>
        <v>15000</v>
      </c>
      <c r="K17" s="507">
        <f t="shared" ref="K17:K20" si="4">(1-I17)*F17*H17</f>
        <v>0</v>
      </c>
      <c r="L17" s="518">
        <f t="shared" ref="L17:L20" si="5">SUM(J17:K17)</f>
        <v>15000</v>
      </c>
    </row>
    <row r="18" spans="1:12" ht="30" x14ac:dyDescent="0.25">
      <c r="A18" s="116"/>
      <c r="B18" s="511" t="s">
        <v>118</v>
      </c>
      <c r="C18" s="512"/>
      <c r="D18" s="513"/>
      <c r="E18" s="514" t="s">
        <v>97</v>
      </c>
      <c r="F18" s="515">
        <v>1</v>
      </c>
      <c r="G18" s="516"/>
      <c r="H18" s="507">
        <v>5000</v>
      </c>
      <c r="I18" s="517">
        <v>1</v>
      </c>
      <c r="J18" s="507">
        <f t="shared" si="3"/>
        <v>5000</v>
      </c>
      <c r="K18" s="507">
        <f t="shared" si="4"/>
        <v>0</v>
      </c>
      <c r="L18" s="518">
        <f t="shared" si="5"/>
        <v>5000</v>
      </c>
    </row>
    <row r="19" spans="1:12" ht="30" x14ac:dyDescent="0.25">
      <c r="A19" s="116"/>
      <c r="B19" s="511" t="s">
        <v>119</v>
      </c>
      <c r="C19" s="512"/>
      <c r="D19" s="513"/>
      <c r="E19" s="514" t="s">
        <v>97</v>
      </c>
      <c r="F19" s="515">
        <v>1</v>
      </c>
      <c r="G19" s="516"/>
      <c r="H19" s="507">
        <v>8000</v>
      </c>
      <c r="I19" s="517">
        <v>1</v>
      </c>
      <c r="J19" s="507">
        <f t="shared" si="3"/>
        <v>8000</v>
      </c>
      <c r="K19" s="507">
        <f t="shared" si="4"/>
        <v>0</v>
      </c>
      <c r="L19" s="518">
        <f t="shared" si="5"/>
        <v>8000</v>
      </c>
    </row>
    <row r="20" spans="1:12" ht="15" x14ac:dyDescent="0.25">
      <c r="A20" s="116"/>
      <c r="B20" s="519" t="s">
        <v>120</v>
      </c>
      <c r="C20" s="520"/>
      <c r="D20" s="521"/>
      <c r="E20" s="514" t="s">
        <v>97</v>
      </c>
      <c r="F20" s="522">
        <v>1</v>
      </c>
      <c r="G20" s="523"/>
      <c r="H20" s="524">
        <v>2000</v>
      </c>
      <c r="I20" s="525">
        <v>1</v>
      </c>
      <c r="J20" s="524">
        <f t="shared" si="3"/>
        <v>2000</v>
      </c>
      <c r="K20" s="524">
        <f t="shared" si="4"/>
        <v>0</v>
      </c>
      <c r="L20" s="526">
        <f t="shared" si="5"/>
        <v>2000</v>
      </c>
    </row>
    <row r="21" spans="1:12" ht="15" x14ac:dyDescent="0.25">
      <c r="A21" s="116"/>
      <c r="B21" s="511" t="s">
        <v>121</v>
      </c>
      <c r="C21" s="512"/>
      <c r="D21" s="513"/>
      <c r="E21" s="514" t="s">
        <v>97</v>
      </c>
      <c r="F21" s="515">
        <v>1</v>
      </c>
      <c r="G21" s="516"/>
      <c r="H21" s="507">
        <v>2000</v>
      </c>
      <c r="I21" s="517">
        <v>1</v>
      </c>
      <c r="J21" s="507">
        <f t="shared" si="0"/>
        <v>2000</v>
      </c>
      <c r="K21" s="507">
        <f t="shared" si="1"/>
        <v>0</v>
      </c>
      <c r="L21" s="518">
        <f t="shared" si="2"/>
        <v>2000</v>
      </c>
    </row>
    <row r="22" spans="1:12" ht="15" x14ac:dyDescent="0.25">
      <c r="A22" s="116"/>
      <c r="B22" s="511" t="s">
        <v>122</v>
      </c>
      <c r="C22" s="512"/>
      <c r="D22" s="513"/>
      <c r="E22" s="514" t="s">
        <v>97</v>
      </c>
      <c r="F22" s="515">
        <v>1</v>
      </c>
      <c r="G22" s="516"/>
      <c r="H22" s="507">
        <v>2000</v>
      </c>
      <c r="I22" s="517">
        <v>1</v>
      </c>
      <c r="J22" s="507">
        <f t="shared" ref="J22" si="6">F22*H22*I22</f>
        <v>2000</v>
      </c>
      <c r="K22" s="507">
        <f t="shared" ref="K22" si="7">(1-I22)*F22*H22</f>
        <v>0</v>
      </c>
      <c r="L22" s="518">
        <f t="shared" ref="L22" si="8">SUM(J22:K22)</f>
        <v>2000</v>
      </c>
    </row>
    <row r="23" spans="1:12" ht="30.6" thickBot="1" x14ac:dyDescent="0.3">
      <c r="A23" s="116"/>
      <c r="B23" s="511" t="s">
        <v>125</v>
      </c>
      <c r="C23" s="512"/>
      <c r="D23" s="513"/>
      <c r="E23" s="514" t="s">
        <v>126</v>
      </c>
      <c r="F23" s="515">
        <v>24</v>
      </c>
      <c r="G23" s="516"/>
      <c r="H23" s="507">
        <f>1800+1500+1400</f>
        <v>4700</v>
      </c>
      <c r="I23" s="517">
        <v>1</v>
      </c>
      <c r="J23" s="507">
        <f t="shared" si="0"/>
        <v>112800</v>
      </c>
      <c r="K23" s="507">
        <f t="shared" si="1"/>
        <v>0</v>
      </c>
      <c r="L23" s="518">
        <f t="shared" si="2"/>
        <v>112800</v>
      </c>
    </row>
    <row r="24" spans="1:12" ht="17.100000000000001" customHeight="1" thickBot="1" x14ac:dyDescent="0.3">
      <c r="A24" s="55"/>
      <c r="B24" s="527"/>
      <c r="C24" s="527"/>
      <c r="D24" s="527"/>
      <c r="E24" s="527"/>
      <c r="F24" s="528"/>
      <c r="G24" s="527"/>
      <c r="H24" s="527"/>
      <c r="I24" s="527"/>
      <c r="J24" s="529">
        <f>SUM(J13:J23)</f>
        <v>164800</v>
      </c>
      <c r="K24" s="529">
        <f>SUM(K13:K23)</f>
        <v>150000</v>
      </c>
      <c r="L24" s="530">
        <f>SUM(L13:L23)</f>
        <v>314800</v>
      </c>
    </row>
  </sheetData>
  <mergeCells count="16">
    <mergeCell ref="J12:L12"/>
    <mergeCell ref="A9:A11"/>
    <mergeCell ref="K10:K11"/>
    <mergeCell ref="J9:L9"/>
    <mergeCell ref="J10:J11"/>
    <mergeCell ref="L10:L11"/>
    <mergeCell ref="F12:G12"/>
    <mergeCell ref="B12:C12"/>
    <mergeCell ref="A1:N1"/>
    <mergeCell ref="E9:E11"/>
    <mergeCell ref="B9:C11"/>
    <mergeCell ref="F9:F11"/>
    <mergeCell ref="H9:H11"/>
    <mergeCell ref="I9:I11"/>
    <mergeCell ref="D9:D11"/>
    <mergeCell ref="G9:G11"/>
  </mergeCells>
  <phoneticPr fontId="0" type="noConversion"/>
  <printOptions horizontalCentered="1" verticalCentered="1"/>
  <pageMargins left="0.118110236220472" right="0.118110236220472" top="0.74803149606299202" bottom="0.74803149606299202" header="0.31496062992126" footer="0.31496062992126"/>
  <pageSetup paperSize="9" scale="8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58"/>
  <sheetViews>
    <sheetView view="pageBreakPreview" topLeftCell="A13" zoomScale="70" zoomScaleSheetLayoutView="70" workbookViewId="0">
      <selection activeCell="H8" sqref="H8"/>
    </sheetView>
  </sheetViews>
  <sheetFormatPr defaultColWidth="9.28515625" defaultRowHeight="13.2" x14ac:dyDescent="0.25"/>
  <cols>
    <col min="1" max="1" width="6" style="60" customWidth="1"/>
    <col min="2" max="2" width="14.85546875" style="60" customWidth="1"/>
    <col min="3" max="3" width="9.7109375" style="60" customWidth="1"/>
    <col min="4" max="4" width="26" style="45" customWidth="1"/>
    <col min="5" max="5" width="2.85546875" style="45" customWidth="1"/>
    <col min="6" max="10" width="20.85546875" style="45" customWidth="1"/>
    <col min="11" max="11" width="13.85546875" style="45" customWidth="1"/>
    <col min="12" max="16384" width="9.28515625" style="45"/>
  </cols>
  <sheetData>
    <row r="1" spans="1:10" s="86" customFormat="1" ht="17.399999999999999" x14ac:dyDescent="0.2">
      <c r="A1" s="393" t="s">
        <v>23</v>
      </c>
      <c r="B1" s="393"/>
      <c r="C1" s="393"/>
      <c r="D1" s="393"/>
      <c r="E1" s="393"/>
      <c r="F1" s="393"/>
      <c r="G1" s="393"/>
      <c r="H1" s="393"/>
      <c r="I1" s="393"/>
      <c r="J1" s="393"/>
    </row>
    <row r="2" spans="1:10" s="86" customFormat="1" ht="17.399999999999999" x14ac:dyDescent="0.2">
      <c r="A2" s="393" t="s">
        <v>24</v>
      </c>
      <c r="B2" s="393"/>
      <c r="C2" s="393"/>
      <c r="D2" s="393"/>
      <c r="E2" s="393"/>
      <c r="F2" s="393"/>
      <c r="G2" s="393"/>
      <c r="H2" s="393"/>
      <c r="I2" s="393"/>
      <c r="J2" s="393"/>
    </row>
    <row r="3" spans="1:10" s="86" customFormat="1" ht="17.399999999999999" x14ac:dyDescent="0.2">
      <c r="A3" s="401" t="s">
        <v>25</v>
      </c>
      <c r="B3" s="401"/>
      <c r="C3" s="401"/>
      <c r="D3" s="401"/>
      <c r="E3" s="401"/>
      <c r="F3" s="401"/>
      <c r="G3" s="401"/>
      <c r="H3" s="401"/>
      <c r="I3" s="401"/>
      <c r="J3" s="401"/>
    </row>
    <row r="4" spans="1:10" s="86" customFormat="1" ht="17.399999999999999" x14ac:dyDescent="0.2">
      <c r="A4" s="121"/>
      <c r="B4" s="121"/>
      <c r="C4" s="121"/>
      <c r="D4" s="121"/>
      <c r="E4" s="121"/>
      <c r="F4" s="121"/>
      <c r="G4" s="121"/>
      <c r="H4" s="121"/>
      <c r="I4" s="121"/>
      <c r="J4" s="121"/>
    </row>
    <row r="5" spans="1:10" s="86" customFormat="1" ht="17.399999999999999" x14ac:dyDescent="0.2">
      <c r="A5" s="393" t="s">
        <v>26</v>
      </c>
      <c r="B5" s="393"/>
      <c r="C5" s="393"/>
      <c r="D5" s="393"/>
      <c r="E5" s="393"/>
      <c r="F5" s="393"/>
      <c r="G5" s="393"/>
      <c r="H5" s="393"/>
      <c r="I5" s="393"/>
      <c r="J5" s="393"/>
    </row>
    <row r="6" spans="1:10" s="86" customFormat="1" ht="16.5" customHeight="1" thickBot="1" x14ac:dyDescent="0.25">
      <c r="A6" s="87" t="s">
        <v>50</v>
      </c>
      <c r="B6" s="88"/>
      <c r="C6" s="88"/>
      <c r="D6" s="88"/>
      <c r="E6" s="88"/>
      <c r="F6" s="88"/>
      <c r="G6" s="88"/>
      <c r="H6" s="88"/>
      <c r="I6" s="88"/>
    </row>
    <row r="7" spans="1:10" s="91" customFormat="1" ht="18.75" customHeight="1" x14ac:dyDescent="0.2">
      <c r="A7" s="129" t="s">
        <v>56</v>
      </c>
      <c r="B7" s="130"/>
      <c r="C7" s="130"/>
      <c r="D7" s="130"/>
      <c r="E7" s="33" t="s">
        <v>8</v>
      </c>
      <c r="F7" s="114" t="str">
        <f>COVER!H50</f>
        <v>PT. Sentosa Jaya</v>
      </c>
      <c r="G7" s="89"/>
      <c r="H7" s="89"/>
      <c r="I7" s="89"/>
      <c r="J7" s="90"/>
    </row>
    <row r="8" spans="1:10" s="91" customFormat="1" ht="18.75" customHeight="1" x14ac:dyDescent="0.2">
      <c r="A8" s="131" t="s">
        <v>57</v>
      </c>
      <c r="B8" s="132"/>
      <c r="C8" s="132"/>
      <c r="D8" s="132"/>
      <c r="E8" s="37" t="s">
        <v>8</v>
      </c>
      <c r="F8" s="115" t="str">
        <f>COVER!H51</f>
        <v>Jakarta</v>
      </c>
      <c r="G8" s="92"/>
      <c r="H8" s="92"/>
      <c r="I8" s="92"/>
      <c r="J8" s="93"/>
    </row>
    <row r="9" spans="1:10" s="91" customFormat="1" ht="18.75" customHeight="1" x14ac:dyDescent="0.2">
      <c r="A9" s="133" t="s">
        <v>59</v>
      </c>
      <c r="B9" s="132"/>
      <c r="C9" s="132"/>
      <c r="D9" s="132"/>
      <c r="E9" s="37" t="s">
        <v>8</v>
      </c>
      <c r="F9" s="555">
        <f>COVER!H55</f>
        <v>332004567</v>
      </c>
      <c r="G9" s="94"/>
      <c r="H9" s="92"/>
      <c r="I9" s="92"/>
      <c r="J9" s="93"/>
    </row>
    <row r="10" spans="1:10" s="91" customFormat="1" ht="18.75" customHeight="1" x14ac:dyDescent="0.2">
      <c r="A10" s="133" t="s">
        <v>60</v>
      </c>
      <c r="B10" s="132"/>
      <c r="C10" s="132"/>
      <c r="D10" s="132"/>
      <c r="E10" s="37" t="s">
        <v>8</v>
      </c>
      <c r="F10" s="115" t="str">
        <f>COVER!H56</f>
        <v>Jasa NDT</v>
      </c>
      <c r="G10" s="92"/>
      <c r="H10" s="92"/>
      <c r="I10" s="92"/>
      <c r="J10" s="93"/>
    </row>
    <row r="11" spans="1:10" s="91" customFormat="1" ht="18.75" customHeight="1" x14ac:dyDescent="0.2">
      <c r="A11" s="133" t="s">
        <v>58</v>
      </c>
      <c r="B11" s="132"/>
      <c r="C11" s="132"/>
      <c r="D11" s="132"/>
      <c r="E11" s="37" t="s">
        <v>8</v>
      </c>
      <c r="F11" s="115" t="str">
        <f>COVER!H54</f>
        <v>HCML</v>
      </c>
      <c r="G11" s="92"/>
      <c r="H11" s="92"/>
      <c r="I11" s="92"/>
      <c r="J11" s="93"/>
    </row>
    <row r="12" spans="1:10" s="91" customFormat="1" ht="18.75" customHeight="1" thickBot="1" x14ac:dyDescent="0.25">
      <c r="A12" s="134" t="s">
        <v>91</v>
      </c>
      <c r="B12" s="135"/>
      <c r="C12" s="135"/>
      <c r="D12" s="135"/>
      <c r="E12" s="83" t="s">
        <v>8</v>
      </c>
      <c r="F12" s="557">
        <f>H32</f>
        <v>2371329.2000000002</v>
      </c>
      <c r="G12" s="95"/>
      <c r="H12" s="95"/>
      <c r="I12" s="95"/>
      <c r="J12" s="96"/>
    </row>
    <row r="13" spans="1:10" s="91" customFormat="1" ht="18.75" customHeight="1" thickBot="1" x14ac:dyDescent="0.25">
      <c r="A13" s="97"/>
      <c r="B13" s="97"/>
      <c r="C13" s="97"/>
      <c r="D13" s="97"/>
      <c r="E13" s="98"/>
      <c r="F13" s="99"/>
      <c r="G13" s="99"/>
      <c r="H13" s="99"/>
      <c r="I13" s="99"/>
      <c r="J13" s="99"/>
    </row>
    <row r="14" spans="1:10" s="91" customFormat="1" ht="20.100000000000001" customHeight="1" thickBot="1" x14ac:dyDescent="0.25">
      <c r="A14" s="408" t="str">
        <f>A7</f>
        <v>Penyedia Barang/Jasa</v>
      </c>
      <c r="B14" s="408"/>
      <c r="C14" s="408"/>
      <c r="D14" s="408"/>
      <c r="E14" s="408"/>
      <c r="F14" s="556" t="str">
        <f>'Format SC-12 B 1  '!D3</f>
        <v>PT. Sentosa Jaya</v>
      </c>
      <c r="G14" s="418"/>
      <c r="H14" s="418"/>
      <c r="I14" s="418"/>
      <c r="J14" s="418"/>
    </row>
    <row r="15" spans="1:10" s="91" customFormat="1" ht="20.100000000000001" customHeight="1" thickBot="1" x14ac:dyDescent="0.25">
      <c r="A15" s="419" t="s">
        <v>27</v>
      </c>
      <c r="B15" s="386" t="s">
        <v>37</v>
      </c>
      <c r="C15" s="386"/>
      <c r="D15" s="386"/>
      <c r="E15" s="387"/>
      <c r="F15" s="409" t="s">
        <v>28</v>
      </c>
      <c r="G15" s="410"/>
      <c r="H15" s="410"/>
      <c r="I15" s="410"/>
      <c r="J15" s="403"/>
    </row>
    <row r="16" spans="1:10" s="60" customFormat="1" ht="20.100000000000001" customHeight="1" thickBot="1" x14ac:dyDescent="0.3">
      <c r="A16" s="420"/>
      <c r="B16" s="388"/>
      <c r="C16" s="388"/>
      <c r="D16" s="388"/>
      <c r="E16" s="389"/>
      <c r="F16" s="182" t="s">
        <v>52</v>
      </c>
      <c r="G16" s="183" t="s">
        <v>53</v>
      </c>
      <c r="H16" s="122" t="s">
        <v>0</v>
      </c>
      <c r="I16" s="392" t="s">
        <v>13</v>
      </c>
      <c r="J16" s="392"/>
    </row>
    <row r="17" spans="1:11" s="60" customFormat="1" ht="20.100000000000001" customHeight="1" thickBot="1" x14ac:dyDescent="0.3">
      <c r="A17" s="421"/>
      <c r="B17" s="390"/>
      <c r="C17" s="390"/>
      <c r="D17" s="390"/>
      <c r="E17" s="391"/>
      <c r="F17" s="403" t="s">
        <v>30</v>
      </c>
      <c r="G17" s="404"/>
      <c r="H17" s="404"/>
      <c r="I17" s="122" t="s">
        <v>14</v>
      </c>
      <c r="J17" s="123" t="s">
        <v>29</v>
      </c>
    </row>
    <row r="18" spans="1:11" s="60" customFormat="1" ht="20.100000000000001" customHeight="1" thickBot="1" x14ac:dyDescent="0.3">
      <c r="A18" s="404" t="s">
        <v>31</v>
      </c>
      <c r="B18" s="411"/>
      <c r="C18" s="411"/>
      <c r="D18" s="411"/>
      <c r="E18" s="411"/>
      <c r="F18" s="122" t="s">
        <v>32</v>
      </c>
      <c r="G18" s="122" t="s">
        <v>33</v>
      </c>
      <c r="H18" s="122" t="s">
        <v>34</v>
      </c>
      <c r="I18" s="122" t="s">
        <v>35</v>
      </c>
      <c r="J18" s="122" t="s">
        <v>36</v>
      </c>
    </row>
    <row r="19" spans="1:11" s="60" customFormat="1" ht="9.9" customHeight="1" thickBot="1" x14ac:dyDescent="0.3">
      <c r="A19" s="412"/>
      <c r="B19" s="413"/>
      <c r="C19" s="413"/>
      <c r="D19" s="413"/>
      <c r="E19" s="413"/>
      <c r="F19" s="413"/>
      <c r="G19" s="413"/>
      <c r="H19" s="413"/>
      <c r="I19" s="413"/>
      <c r="J19" s="414"/>
    </row>
    <row r="20" spans="1:11" ht="20.100000000000001" customHeight="1" thickBot="1" x14ac:dyDescent="0.3">
      <c r="A20" s="396" t="s">
        <v>12</v>
      </c>
      <c r="B20" s="405" t="s">
        <v>38</v>
      </c>
      <c r="C20" s="406"/>
      <c r="D20" s="406"/>
      <c r="E20" s="407"/>
      <c r="F20" s="399">
        <f>'Format SC-12 B 1  '!J15</f>
        <v>0</v>
      </c>
      <c r="G20" s="271">
        <f>'Format SC-12 B 1  '!K15</f>
        <v>100000</v>
      </c>
      <c r="H20" s="271">
        <f>F20+G20</f>
        <v>100000</v>
      </c>
      <c r="I20" s="269">
        <f>IF(ISERROR(F20/H20),0,(F20/H20))</f>
        <v>0</v>
      </c>
      <c r="J20" s="399">
        <f>H20*I20</f>
        <v>0</v>
      </c>
      <c r="K20" s="209"/>
    </row>
    <row r="21" spans="1:11" ht="20.100000000000001" customHeight="1" thickBot="1" x14ac:dyDescent="0.3">
      <c r="A21" s="396"/>
      <c r="B21" s="415" t="s">
        <v>17</v>
      </c>
      <c r="C21" s="416"/>
      <c r="D21" s="416"/>
      <c r="E21" s="417"/>
      <c r="F21" s="400"/>
      <c r="G21" s="272"/>
      <c r="H21" s="272"/>
      <c r="I21" s="270"/>
      <c r="J21" s="400"/>
    </row>
    <row r="22" spans="1:11" ht="9.9" customHeight="1" thickBot="1" x14ac:dyDescent="0.3">
      <c r="A22" s="402"/>
      <c r="B22" s="402"/>
      <c r="C22" s="402"/>
      <c r="D22" s="402"/>
      <c r="E22" s="402"/>
      <c r="F22" s="402"/>
      <c r="G22" s="402"/>
      <c r="H22" s="402"/>
      <c r="I22" s="402"/>
      <c r="J22" s="402"/>
    </row>
    <row r="23" spans="1:11" ht="20.100000000000001" customHeight="1" thickBot="1" x14ac:dyDescent="0.3">
      <c r="A23" s="396" t="s">
        <v>11</v>
      </c>
      <c r="B23" s="405" t="s">
        <v>16</v>
      </c>
      <c r="C23" s="406"/>
      <c r="D23" s="406"/>
      <c r="E23" s="407"/>
      <c r="F23" s="264">
        <f>'Format SC-12 B 2 '!L15</f>
        <v>180000</v>
      </c>
      <c r="G23" s="264">
        <f>'Format SC-12 B 2 '!M15</f>
        <v>300000</v>
      </c>
      <c r="H23" s="264">
        <f>F23+G23</f>
        <v>480000</v>
      </c>
      <c r="I23" s="269">
        <f>IF(ISERROR(F23/H23),0,(F23/H23))</f>
        <v>0.375</v>
      </c>
      <c r="J23" s="399">
        <f>H23*I23</f>
        <v>180000</v>
      </c>
      <c r="K23" s="209"/>
    </row>
    <row r="24" spans="1:11" ht="20.100000000000001" customHeight="1" thickBot="1" x14ac:dyDescent="0.3">
      <c r="A24" s="396"/>
      <c r="B24" s="415" t="s">
        <v>18</v>
      </c>
      <c r="C24" s="416"/>
      <c r="D24" s="416"/>
      <c r="E24" s="417"/>
      <c r="F24" s="265"/>
      <c r="G24" s="265"/>
      <c r="H24" s="265"/>
      <c r="I24" s="270"/>
      <c r="J24" s="400"/>
    </row>
    <row r="25" spans="1:11" ht="9.9" customHeight="1" thickBot="1" x14ac:dyDescent="0.3">
      <c r="A25" s="402"/>
      <c r="B25" s="402"/>
      <c r="C25" s="402"/>
      <c r="D25" s="402"/>
      <c r="E25" s="402"/>
      <c r="F25" s="402"/>
      <c r="G25" s="402"/>
      <c r="H25" s="402"/>
      <c r="I25" s="402"/>
      <c r="J25" s="402"/>
    </row>
    <row r="26" spans="1:11" ht="20.100000000000001" customHeight="1" thickBot="1" x14ac:dyDescent="0.3">
      <c r="A26" s="396" t="s">
        <v>40</v>
      </c>
      <c r="B26" s="405" t="s">
        <v>15</v>
      </c>
      <c r="C26" s="406"/>
      <c r="D26" s="406"/>
      <c r="E26" s="407"/>
      <c r="F26" s="264">
        <f>'Format SC-12 B 3'!J32</f>
        <v>912529.2</v>
      </c>
      <c r="G26" s="264">
        <f>'Format SC-12 B 3'!K32</f>
        <v>564000</v>
      </c>
      <c r="H26" s="264">
        <f>'Format SC-12 B 3'!L32</f>
        <v>1476529.2000000004</v>
      </c>
      <c r="I26" s="269">
        <f>IF(ISERROR(F26/H26),0,(F26/H26))</f>
        <v>0.61802313154389343</v>
      </c>
      <c r="J26" s="399">
        <f>H26*I26</f>
        <v>912529.2</v>
      </c>
      <c r="K26" s="209"/>
    </row>
    <row r="27" spans="1:11" ht="20.100000000000001" customHeight="1" thickBot="1" x14ac:dyDescent="0.3">
      <c r="A27" s="396"/>
      <c r="B27" s="415" t="s">
        <v>54</v>
      </c>
      <c r="C27" s="416"/>
      <c r="D27" s="416"/>
      <c r="E27" s="417"/>
      <c r="F27" s="265"/>
      <c r="G27" s="265"/>
      <c r="H27" s="265"/>
      <c r="I27" s="270"/>
      <c r="J27" s="400"/>
    </row>
    <row r="28" spans="1:11" ht="9.9" customHeight="1" thickBot="1" x14ac:dyDescent="0.3">
      <c r="A28" s="402"/>
      <c r="B28" s="402"/>
      <c r="C28" s="402"/>
      <c r="D28" s="402"/>
      <c r="E28" s="402"/>
      <c r="F28" s="402"/>
      <c r="G28" s="402"/>
      <c r="H28" s="402"/>
      <c r="I28" s="402"/>
      <c r="J28" s="402"/>
    </row>
    <row r="29" spans="1:11" ht="20.100000000000001" customHeight="1" thickBot="1" x14ac:dyDescent="0.3">
      <c r="A29" s="396" t="s">
        <v>41</v>
      </c>
      <c r="B29" s="405" t="s">
        <v>39</v>
      </c>
      <c r="C29" s="406"/>
      <c r="D29" s="406"/>
      <c r="E29" s="407"/>
      <c r="F29" s="264">
        <f>'Format SC-12 B 4'!J24</f>
        <v>164800</v>
      </c>
      <c r="G29" s="264">
        <f>'Format SC-12 B 4'!K24</f>
        <v>150000</v>
      </c>
      <c r="H29" s="264">
        <f>F29+G29</f>
        <v>314800</v>
      </c>
      <c r="I29" s="269">
        <f>IF(ISERROR(F29/H29),0,(F29/H29))</f>
        <v>0.52350698856416777</v>
      </c>
      <c r="J29" s="399">
        <f>H29*I29</f>
        <v>164800.00000000003</v>
      </c>
      <c r="K29" s="209"/>
    </row>
    <row r="30" spans="1:11" ht="20.100000000000001" customHeight="1" thickBot="1" x14ac:dyDescent="0.3">
      <c r="A30" s="396"/>
      <c r="B30" s="415" t="s">
        <v>20</v>
      </c>
      <c r="C30" s="416"/>
      <c r="D30" s="416"/>
      <c r="E30" s="417"/>
      <c r="F30" s="265"/>
      <c r="G30" s="265"/>
      <c r="H30" s="265"/>
      <c r="I30" s="270"/>
      <c r="J30" s="400"/>
    </row>
    <row r="31" spans="1:11" ht="9.9" customHeight="1" thickBot="1" x14ac:dyDescent="0.3">
      <c r="A31" s="427"/>
      <c r="B31" s="428"/>
      <c r="C31" s="428"/>
      <c r="D31" s="428"/>
      <c r="E31" s="428"/>
      <c r="F31" s="428"/>
      <c r="G31" s="428"/>
      <c r="H31" s="428"/>
      <c r="I31" s="428"/>
      <c r="J31" s="429"/>
    </row>
    <row r="32" spans="1:11" ht="20.100000000000001" customHeight="1" thickBot="1" x14ac:dyDescent="0.3">
      <c r="A32" s="396" t="s">
        <v>19</v>
      </c>
      <c r="B32" s="405" t="s">
        <v>42</v>
      </c>
      <c r="C32" s="406"/>
      <c r="D32" s="406"/>
      <c r="E32" s="407"/>
      <c r="F32" s="264">
        <f>F20+F23+F26+F29</f>
        <v>1257329.2</v>
      </c>
      <c r="G32" s="264">
        <f t="shared" ref="G32:H32" si="0">G20+G23+G26+G29</f>
        <v>1114000</v>
      </c>
      <c r="H32" s="499">
        <f t="shared" si="0"/>
        <v>2371329.2000000002</v>
      </c>
      <c r="I32" s="227">
        <f>IF(ISERROR(F32/H32),0,(F32/H32))</f>
        <v>0.53022127842899247</v>
      </c>
      <c r="J32" s="266">
        <f>H32*I32</f>
        <v>1257329.2000000002</v>
      </c>
    </row>
    <row r="33" spans="1:11" ht="20.100000000000001" customHeight="1" thickBot="1" x14ac:dyDescent="0.3">
      <c r="A33" s="396"/>
      <c r="B33" s="415" t="s">
        <v>43</v>
      </c>
      <c r="C33" s="416"/>
      <c r="D33" s="416"/>
      <c r="E33" s="417"/>
      <c r="F33" s="265"/>
      <c r="G33" s="265"/>
      <c r="H33" s="265"/>
      <c r="I33" s="500"/>
      <c r="J33" s="267"/>
      <c r="K33" s="71"/>
    </row>
    <row r="34" spans="1:11" ht="9.9" customHeight="1" thickBot="1" x14ac:dyDescent="0.3">
      <c r="A34" s="124"/>
      <c r="B34" s="125"/>
      <c r="C34" s="125"/>
      <c r="D34" s="125"/>
      <c r="E34" s="125"/>
      <c r="F34" s="126"/>
      <c r="G34" s="126"/>
      <c r="H34" s="126"/>
      <c r="I34" s="127"/>
      <c r="J34" s="128"/>
      <c r="K34" s="71"/>
    </row>
    <row r="35" spans="1:11" ht="20.100000000000001" customHeight="1" thickBot="1" x14ac:dyDescent="0.3">
      <c r="A35" s="396" t="s">
        <v>48</v>
      </c>
      <c r="B35" s="423" t="s">
        <v>44</v>
      </c>
      <c r="C35" s="423"/>
      <c r="D35" s="423"/>
      <c r="E35" s="423"/>
      <c r="F35" s="422"/>
      <c r="G35" s="422"/>
      <c r="H35" s="499">
        <v>200000</v>
      </c>
      <c r="I35" s="425"/>
      <c r="J35" s="425"/>
      <c r="K35" s="71"/>
    </row>
    <row r="36" spans="1:11" ht="20.100000000000001" customHeight="1" thickBot="1" x14ac:dyDescent="0.3">
      <c r="A36" s="396"/>
      <c r="B36" s="424" t="s">
        <v>45</v>
      </c>
      <c r="C36" s="424"/>
      <c r="D36" s="424"/>
      <c r="E36" s="424"/>
      <c r="F36" s="422"/>
      <c r="G36" s="422"/>
      <c r="H36" s="268"/>
      <c r="I36" s="425"/>
      <c r="J36" s="425"/>
      <c r="K36" s="71"/>
    </row>
    <row r="37" spans="1:11" ht="9.9" customHeight="1" thickBot="1" x14ac:dyDescent="0.3">
      <c r="A37" s="402"/>
      <c r="B37" s="402"/>
      <c r="C37" s="402"/>
      <c r="D37" s="402"/>
      <c r="E37" s="402"/>
      <c r="F37" s="402"/>
      <c r="G37" s="402"/>
      <c r="H37" s="402"/>
      <c r="I37" s="402"/>
      <c r="J37" s="402"/>
      <c r="K37" s="71"/>
    </row>
    <row r="38" spans="1:11" ht="20.100000000000001" customHeight="1" thickBot="1" x14ac:dyDescent="0.3">
      <c r="A38" s="396" t="s">
        <v>49</v>
      </c>
      <c r="B38" s="426" t="s">
        <v>46</v>
      </c>
      <c r="C38" s="426"/>
      <c r="D38" s="426"/>
      <c r="E38" s="426"/>
      <c r="F38" s="422"/>
      <c r="G38" s="422"/>
      <c r="H38" s="499">
        <f>H32+H35</f>
        <v>2571329.2000000002</v>
      </c>
      <c r="I38" s="425"/>
      <c r="J38" s="425"/>
      <c r="K38" s="71"/>
    </row>
    <row r="39" spans="1:11" ht="20.100000000000001" customHeight="1" thickBot="1" x14ac:dyDescent="0.3">
      <c r="A39" s="396"/>
      <c r="B39" s="424" t="s">
        <v>47</v>
      </c>
      <c r="C39" s="424"/>
      <c r="D39" s="424"/>
      <c r="E39" s="424"/>
      <c r="F39" s="422"/>
      <c r="G39" s="422"/>
      <c r="H39" s="265"/>
      <c r="I39" s="425"/>
      <c r="J39" s="425"/>
    </row>
    <row r="40" spans="1:11" ht="21.75" customHeight="1" x14ac:dyDescent="0.25">
      <c r="A40" s="3"/>
      <c r="B40" s="3"/>
      <c r="C40" s="3"/>
      <c r="D40" s="4"/>
      <c r="E40" s="40"/>
      <c r="F40" s="85"/>
      <c r="G40" s="85"/>
      <c r="H40" s="85"/>
      <c r="I40" s="85"/>
      <c r="J40" s="100"/>
    </row>
    <row r="41" spans="1:11" s="46" customFormat="1" ht="20.25" customHeight="1" x14ac:dyDescent="0.2">
      <c r="A41" s="101"/>
      <c r="B41" s="101"/>
      <c r="C41" s="36"/>
      <c r="F41" s="102"/>
      <c r="G41" s="102"/>
      <c r="H41" s="102"/>
      <c r="I41" s="102"/>
      <c r="J41" s="102"/>
    </row>
    <row r="42" spans="1:11" x14ac:dyDescent="0.25">
      <c r="A42" s="103"/>
      <c r="B42" s="103"/>
      <c r="C42" s="45"/>
      <c r="D42" s="104"/>
      <c r="E42" s="105"/>
      <c r="F42" s="105"/>
      <c r="G42" s="105"/>
      <c r="H42" s="105"/>
      <c r="I42" s="105"/>
    </row>
    <row r="43" spans="1:11" x14ac:dyDescent="0.25">
      <c r="A43" s="398"/>
      <c r="B43" s="398"/>
      <c r="C43" s="398"/>
      <c r="D43" s="398"/>
      <c r="E43" s="398"/>
      <c r="F43" s="398"/>
      <c r="G43" s="398"/>
      <c r="H43" s="105"/>
      <c r="I43" s="105"/>
    </row>
    <row r="44" spans="1:11" x14ac:dyDescent="0.25">
      <c r="A44" s="394"/>
      <c r="B44" s="394"/>
      <c r="C44" s="394"/>
      <c r="D44" s="394"/>
      <c r="E44" s="394"/>
      <c r="F44" s="394"/>
      <c r="G44" s="394"/>
      <c r="H44" s="105"/>
      <c r="I44" s="105"/>
    </row>
    <row r="45" spans="1:11" x14ac:dyDescent="0.25">
      <c r="A45" s="106"/>
      <c r="B45" s="45"/>
      <c r="C45" s="107"/>
      <c r="D45" s="108"/>
      <c r="E45" s="109"/>
      <c r="F45" s="109"/>
      <c r="G45" s="109"/>
      <c r="H45" s="105"/>
      <c r="I45" s="105"/>
    </row>
    <row r="46" spans="1:11" x14ac:dyDescent="0.25">
      <c r="A46" s="45"/>
      <c r="B46" s="45"/>
      <c r="C46" s="107"/>
      <c r="D46" s="108"/>
      <c r="E46" s="109"/>
      <c r="F46" s="109"/>
      <c r="G46" s="109"/>
      <c r="H46" s="105"/>
      <c r="I46" s="105"/>
    </row>
    <row r="47" spans="1:11" x14ac:dyDescent="0.25">
      <c r="A47" s="45"/>
      <c r="B47" s="45"/>
      <c r="C47" s="107"/>
      <c r="D47" s="108"/>
      <c r="E47" s="109"/>
      <c r="F47" s="109"/>
      <c r="G47" s="109"/>
      <c r="H47" s="105"/>
      <c r="I47" s="105"/>
    </row>
    <row r="48" spans="1:11" s="43" customFormat="1" ht="18.75" customHeight="1" x14ac:dyDescent="0.2">
      <c r="A48" s="395"/>
      <c r="B48" s="395"/>
      <c r="C48" s="395"/>
      <c r="D48" s="75"/>
      <c r="E48" s="76"/>
      <c r="F48" s="58"/>
      <c r="G48" s="58"/>
      <c r="H48" s="77"/>
      <c r="I48" s="77"/>
      <c r="J48" s="77"/>
    </row>
    <row r="49" spans="1:10" s="43" customFormat="1" ht="18.75" customHeight="1" x14ac:dyDescent="0.2">
      <c r="A49" s="78"/>
      <c r="B49" s="78"/>
      <c r="C49" s="79"/>
      <c r="D49" s="75"/>
      <c r="E49" s="76"/>
      <c r="F49" s="58"/>
      <c r="G49" s="58"/>
      <c r="H49" s="58"/>
    </row>
    <row r="50" spans="1:10" s="43" customFormat="1" ht="18.75" customHeight="1" x14ac:dyDescent="0.2">
      <c r="A50" s="78"/>
      <c r="B50" s="78"/>
      <c r="C50" s="79"/>
      <c r="D50" s="75"/>
      <c r="E50" s="76"/>
      <c r="F50" s="58"/>
      <c r="G50" s="58"/>
      <c r="H50" s="58"/>
    </row>
    <row r="51" spans="1:10" s="43" customFormat="1" ht="18.75" customHeight="1" x14ac:dyDescent="0.2">
      <c r="A51" s="78"/>
      <c r="B51" s="78"/>
      <c r="C51" s="79"/>
      <c r="D51" s="75"/>
      <c r="E51" s="76"/>
      <c r="F51" s="58"/>
      <c r="G51" s="58"/>
      <c r="H51" s="58"/>
    </row>
    <row r="52" spans="1:10" s="43" customFormat="1" ht="18.75" customHeight="1" x14ac:dyDescent="0.2">
      <c r="A52" s="42"/>
      <c r="B52" s="42"/>
      <c r="C52" s="79"/>
      <c r="D52" s="75"/>
      <c r="E52" s="76"/>
      <c r="F52" s="76"/>
      <c r="G52" s="76"/>
      <c r="H52" s="58"/>
    </row>
    <row r="53" spans="1:10" s="43" customFormat="1" ht="18.75" customHeight="1" x14ac:dyDescent="0.2">
      <c r="A53" s="397"/>
      <c r="B53" s="397"/>
      <c r="C53" s="397"/>
      <c r="D53" s="75"/>
      <c r="E53" s="75"/>
      <c r="F53" s="76"/>
      <c r="G53" s="76"/>
      <c r="H53" s="80"/>
      <c r="I53" s="80"/>
      <c r="J53" s="80"/>
    </row>
    <row r="54" spans="1:10" s="43" customFormat="1" ht="18.75" customHeight="1" x14ac:dyDescent="0.2">
      <c r="A54" s="395"/>
      <c r="B54" s="395"/>
      <c r="C54" s="395"/>
      <c r="D54" s="75"/>
      <c r="E54" s="75"/>
      <c r="F54" s="76"/>
      <c r="G54" s="76"/>
      <c r="H54" s="77"/>
      <c r="I54" s="77"/>
      <c r="J54" s="77"/>
    </row>
    <row r="55" spans="1:10" x14ac:dyDescent="0.25">
      <c r="A55" s="110"/>
      <c r="B55" s="110"/>
      <c r="C55" s="107"/>
      <c r="D55" s="111"/>
      <c r="E55" s="110"/>
    </row>
    <row r="56" spans="1:10" x14ac:dyDescent="0.25">
      <c r="A56" s="112"/>
      <c r="B56" s="112"/>
      <c r="C56" s="107"/>
      <c r="D56" s="111"/>
      <c r="E56" s="112"/>
    </row>
    <row r="57" spans="1:10" x14ac:dyDescent="0.25">
      <c r="A57" s="47"/>
      <c r="B57" s="47"/>
      <c r="C57" s="47"/>
    </row>
    <row r="58" spans="1:10" x14ac:dyDescent="0.25">
      <c r="A58" s="47"/>
      <c r="B58" s="47"/>
      <c r="C58" s="47"/>
    </row>
  </sheetData>
  <mergeCells count="55">
    <mergeCell ref="A31:J31"/>
    <mergeCell ref="B29:E29"/>
    <mergeCell ref="A28:J28"/>
    <mergeCell ref="A29:A30"/>
    <mergeCell ref="B32:E32"/>
    <mergeCell ref="B30:E30"/>
    <mergeCell ref="B33:E33"/>
    <mergeCell ref="A38:A39"/>
    <mergeCell ref="A37:J37"/>
    <mergeCell ref="F35:F36"/>
    <mergeCell ref="G35:G36"/>
    <mergeCell ref="A35:A36"/>
    <mergeCell ref="B35:E35"/>
    <mergeCell ref="B36:E36"/>
    <mergeCell ref="F38:F39"/>
    <mergeCell ref="G38:G39"/>
    <mergeCell ref="I38:J39"/>
    <mergeCell ref="B39:E39"/>
    <mergeCell ref="I35:J36"/>
    <mergeCell ref="B38:E38"/>
    <mergeCell ref="A25:J25"/>
    <mergeCell ref="A23:A24"/>
    <mergeCell ref="J26:J27"/>
    <mergeCell ref="B24:E24"/>
    <mergeCell ref="B26:E26"/>
    <mergeCell ref="B27:E27"/>
    <mergeCell ref="A26:A27"/>
    <mergeCell ref="J23:J24"/>
    <mergeCell ref="B23:E23"/>
    <mergeCell ref="J20:J21"/>
    <mergeCell ref="B20:E20"/>
    <mergeCell ref="A14:E14"/>
    <mergeCell ref="F15:J15"/>
    <mergeCell ref="F20:F21"/>
    <mergeCell ref="A18:E18"/>
    <mergeCell ref="A19:J19"/>
    <mergeCell ref="B21:E21"/>
    <mergeCell ref="F14:J14"/>
    <mergeCell ref="A15:A17"/>
    <mergeCell ref="B15:E17"/>
    <mergeCell ref="I16:J16"/>
    <mergeCell ref="A1:J1"/>
    <mergeCell ref="A44:G44"/>
    <mergeCell ref="A54:C54"/>
    <mergeCell ref="A32:A33"/>
    <mergeCell ref="A48:C48"/>
    <mergeCell ref="A53:C53"/>
    <mergeCell ref="A43:G43"/>
    <mergeCell ref="J29:J30"/>
    <mergeCell ref="A2:J2"/>
    <mergeCell ref="A3:J3"/>
    <mergeCell ref="A5:J5"/>
    <mergeCell ref="A22:J22"/>
    <mergeCell ref="A20:A21"/>
    <mergeCell ref="F17:H17"/>
  </mergeCells>
  <phoneticPr fontId="0" type="noConversion"/>
  <printOptions horizontalCentered="1"/>
  <pageMargins left="0.74803149606299213" right="0.74803149606299213" top="0.31496062992125984" bottom="0.23622047244094491" header="0.31496062992125984" footer="0.27559055118110237"/>
  <pageSetup paperSize="9" scale="66" orientation="portrait" horizontalDpi="300" verticalDpi="300" r:id="rId1"/>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4"/>
  <sheetViews>
    <sheetView view="pageBreakPreview" topLeftCell="A16" zoomScale="60" zoomScaleNormal="100" workbookViewId="0">
      <selection activeCell="P39" sqref="P39:P40"/>
    </sheetView>
  </sheetViews>
  <sheetFormatPr defaultRowHeight="10.199999999999999" x14ac:dyDescent="0.2"/>
  <cols>
    <col min="5" max="5" width="54.7109375" customWidth="1"/>
    <col min="6" max="6" width="3.85546875" customWidth="1"/>
    <col min="7" max="7" width="16.42578125" customWidth="1"/>
    <col min="8" max="8" width="26" customWidth="1"/>
    <col min="9" max="9" width="14.85546875" customWidth="1"/>
    <col min="261" max="261" width="54.7109375" customWidth="1"/>
    <col min="262" max="262" width="3.85546875" customWidth="1"/>
    <col min="263" max="263" width="16.42578125" customWidth="1"/>
    <col min="264" max="264" width="23.140625" customWidth="1"/>
    <col min="265" max="265" width="14.85546875" customWidth="1"/>
    <col min="517" max="517" width="54.7109375" customWidth="1"/>
    <col min="518" max="518" width="3.85546875" customWidth="1"/>
    <col min="519" max="519" width="16.42578125" customWidth="1"/>
    <col min="520" max="520" width="23.140625" customWidth="1"/>
    <col min="521" max="521" width="14.85546875" customWidth="1"/>
    <col min="773" max="773" width="54.7109375" customWidth="1"/>
    <col min="774" max="774" width="3.85546875" customWidth="1"/>
    <col min="775" max="775" width="16.42578125" customWidth="1"/>
    <col min="776" max="776" width="23.140625" customWidth="1"/>
    <col min="777" max="777" width="14.85546875" customWidth="1"/>
    <col min="1029" max="1029" width="54.7109375" customWidth="1"/>
    <col min="1030" max="1030" width="3.85546875" customWidth="1"/>
    <col min="1031" max="1031" width="16.42578125" customWidth="1"/>
    <col min="1032" max="1032" width="23.140625" customWidth="1"/>
    <col min="1033" max="1033" width="14.85546875" customWidth="1"/>
    <col min="1285" max="1285" width="54.7109375" customWidth="1"/>
    <col min="1286" max="1286" width="3.85546875" customWidth="1"/>
    <col min="1287" max="1287" width="16.42578125" customWidth="1"/>
    <col min="1288" max="1288" width="23.140625" customWidth="1"/>
    <col min="1289" max="1289" width="14.85546875" customWidth="1"/>
    <col min="1541" max="1541" width="54.7109375" customWidth="1"/>
    <col min="1542" max="1542" width="3.85546875" customWidth="1"/>
    <col min="1543" max="1543" width="16.42578125" customWidth="1"/>
    <col min="1544" max="1544" width="23.140625" customWidth="1"/>
    <col min="1545" max="1545" width="14.85546875" customWidth="1"/>
    <col min="1797" max="1797" width="54.7109375" customWidth="1"/>
    <col min="1798" max="1798" width="3.85546875" customWidth="1"/>
    <col min="1799" max="1799" width="16.42578125" customWidth="1"/>
    <col min="1800" max="1800" width="23.140625" customWidth="1"/>
    <col min="1801" max="1801" width="14.85546875" customWidth="1"/>
    <col min="2053" max="2053" width="54.7109375" customWidth="1"/>
    <col min="2054" max="2054" width="3.85546875" customWidth="1"/>
    <col min="2055" max="2055" width="16.42578125" customWidth="1"/>
    <col min="2056" max="2056" width="23.140625" customWidth="1"/>
    <col min="2057" max="2057" width="14.85546875" customWidth="1"/>
    <col min="2309" max="2309" width="54.7109375" customWidth="1"/>
    <col min="2310" max="2310" width="3.85546875" customWidth="1"/>
    <col min="2311" max="2311" width="16.42578125" customWidth="1"/>
    <col min="2312" max="2312" width="23.140625" customWidth="1"/>
    <col min="2313" max="2313" width="14.85546875" customWidth="1"/>
    <col min="2565" max="2565" width="54.7109375" customWidth="1"/>
    <col min="2566" max="2566" width="3.85546875" customWidth="1"/>
    <col min="2567" max="2567" width="16.42578125" customWidth="1"/>
    <col min="2568" max="2568" width="23.140625" customWidth="1"/>
    <col min="2569" max="2569" width="14.85546875" customWidth="1"/>
    <col min="2821" max="2821" width="54.7109375" customWidth="1"/>
    <col min="2822" max="2822" width="3.85546875" customWidth="1"/>
    <col min="2823" max="2823" width="16.42578125" customWidth="1"/>
    <col min="2824" max="2824" width="23.140625" customWidth="1"/>
    <col min="2825" max="2825" width="14.85546875" customWidth="1"/>
    <col min="3077" max="3077" width="54.7109375" customWidth="1"/>
    <col min="3078" max="3078" width="3.85546875" customWidth="1"/>
    <col min="3079" max="3079" width="16.42578125" customWidth="1"/>
    <col min="3080" max="3080" width="23.140625" customWidth="1"/>
    <col min="3081" max="3081" width="14.85546875" customWidth="1"/>
    <col min="3333" max="3333" width="54.7109375" customWidth="1"/>
    <col min="3334" max="3334" width="3.85546875" customWidth="1"/>
    <col min="3335" max="3335" width="16.42578125" customWidth="1"/>
    <col min="3336" max="3336" width="23.140625" customWidth="1"/>
    <col min="3337" max="3337" width="14.85546875" customWidth="1"/>
    <col min="3589" max="3589" width="54.7109375" customWidth="1"/>
    <col min="3590" max="3590" width="3.85546875" customWidth="1"/>
    <col min="3591" max="3591" width="16.42578125" customWidth="1"/>
    <col min="3592" max="3592" width="23.140625" customWidth="1"/>
    <col min="3593" max="3593" width="14.85546875" customWidth="1"/>
    <col min="3845" max="3845" width="54.7109375" customWidth="1"/>
    <col min="3846" max="3846" width="3.85546875" customWidth="1"/>
    <col min="3847" max="3847" width="16.42578125" customWidth="1"/>
    <col min="3848" max="3848" width="23.140625" customWidth="1"/>
    <col min="3849" max="3849" width="14.85546875" customWidth="1"/>
    <col min="4101" max="4101" width="54.7109375" customWidth="1"/>
    <col min="4102" max="4102" width="3.85546875" customWidth="1"/>
    <col min="4103" max="4103" width="16.42578125" customWidth="1"/>
    <col min="4104" max="4104" width="23.140625" customWidth="1"/>
    <col min="4105" max="4105" width="14.85546875" customWidth="1"/>
    <col min="4357" max="4357" width="54.7109375" customWidth="1"/>
    <col min="4358" max="4358" width="3.85546875" customWidth="1"/>
    <col min="4359" max="4359" width="16.42578125" customWidth="1"/>
    <col min="4360" max="4360" width="23.140625" customWidth="1"/>
    <col min="4361" max="4361" width="14.85546875" customWidth="1"/>
    <col min="4613" max="4613" width="54.7109375" customWidth="1"/>
    <col min="4614" max="4614" width="3.85546875" customWidth="1"/>
    <col min="4615" max="4615" width="16.42578125" customWidth="1"/>
    <col min="4616" max="4616" width="23.140625" customWidth="1"/>
    <col min="4617" max="4617" width="14.85546875" customWidth="1"/>
    <col min="4869" max="4869" width="54.7109375" customWidth="1"/>
    <col min="4870" max="4870" width="3.85546875" customWidth="1"/>
    <col min="4871" max="4871" width="16.42578125" customWidth="1"/>
    <col min="4872" max="4872" width="23.140625" customWidth="1"/>
    <col min="4873" max="4873" width="14.85546875" customWidth="1"/>
    <col min="5125" max="5125" width="54.7109375" customWidth="1"/>
    <col min="5126" max="5126" width="3.85546875" customWidth="1"/>
    <col min="5127" max="5127" width="16.42578125" customWidth="1"/>
    <col min="5128" max="5128" width="23.140625" customWidth="1"/>
    <col min="5129" max="5129" width="14.85546875" customWidth="1"/>
    <col min="5381" max="5381" width="54.7109375" customWidth="1"/>
    <col min="5382" max="5382" width="3.85546875" customWidth="1"/>
    <col min="5383" max="5383" width="16.42578125" customWidth="1"/>
    <col min="5384" max="5384" width="23.140625" customWidth="1"/>
    <col min="5385" max="5385" width="14.85546875" customWidth="1"/>
    <col min="5637" max="5637" width="54.7109375" customWidth="1"/>
    <col min="5638" max="5638" width="3.85546875" customWidth="1"/>
    <col min="5639" max="5639" width="16.42578125" customWidth="1"/>
    <col min="5640" max="5640" width="23.140625" customWidth="1"/>
    <col min="5641" max="5641" width="14.85546875" customWidth="1"/>
    <col min="5893" max="5893" width="54.7109375" customWidth="1"/>
    <col min="5894" max="5894" width="3.85546875" customWidth="1"/>
    <col min="5895" max="5895" width="16.42578125" customWidth="1"/>
    <col min="5896" max="5896" width="23.140625" customWidth="1"/>
    <col min="5897" max="5897" width="14.85546875" customWidth="1"/>
    <col min="6149" max="6149" width="54.7109375" customWidth="1"/>
    <col min="6150" max="6150" width="3.85546875" customWidth="1"/>
    <col min="6151" max="6151" width="16.42578125" customWidth="1"/>
    <col min="6152" max="6152" width="23.140625" customWidth="1"/>
    <col min="6153" max="6153" width="14.85546875" customWidth="1"/>
    <col min="6405" max="6405" width="54.7109375" customWidth="1"/>
    <col min="6406" max="6406" width="3.85546875" customWidth="1"/>
    <col min="6407" max="6407" width="16.42578125" customWidth="1"/>
    <col min="6408" max="6408" width="23.140625" customWidth="1"/>
    <col min="6409" max="6409" width="14.85546875" customWidth="1"/>
    <col min="6661" max="6661" width="54.7109375" customWidth="1"/>
    <col min="6662" max="6662" width="3.85546875" customWidth="1"/>
    <col min="6663" max="6663" width="16.42578125" customWidth="1"/>
    <col min="6664" max="6664" width="23.140625" customWidth="1"/>
    <col min="6665" max="6665" width="14.85546875" customWidth="1"/>
    <col min="6917" max="6917" width="54.7109375" customWidth="1"/>
    <col min="6918" max="6918" width="3.85546875" customWidth="1"/>
    <col min="6919" max="6919" width="16.42578125" customWidth="1"/>
    <col min="6920" max="6920" width="23.140625" customWidth="1"/>
    <col min="6921" max="6921" width="14.85546875" customWidth="1"/>
    <col min="7173" max="7173" width="54.7109375" customWidth="1"/>
    <col min="7174" max="7174" width="3.85546875" customWidth="1"/>
    <col min="7175" max="7175" width="16.42578125" customWidth="1"/>
    <col min="7176" max="7176" width="23.140625" customWidth="1"/>
    <col min="7177" max="7177" width="14.85546875" customWidth="1"/>
    <col min="7429" max="7429" width="54.7109375" customWidth="1"/>
    <col min="7430" max="7430" width="3.85546875" customWidth="1"/>
    <col min="7431" max="7431" width="16.42578125" customWidth="1"/>
    <col min="7432" max="7432" width="23.140625" customWidth="1"/>
    <col min="7433" max="7433" width="14.85546875" customWidth="1"/>
    <col min="7685" max="7685" width="54.7109375" customWidth="1"/>
    <col min="7686" max="7686" width="3.85546875" customWidth="1"/>
    <col min="7687" max="7687" width="16.42578125" customWidth="1"/>
    <col min="7688" max="7688" width="23.140625" customWidth="1"/>
    <col min="7689" max="7689" width="14.85546875" customWidth="1"/>
    <col min="7941" max="7941" width="54.7109375" customWidth="1"/>
    <col min="7942" max="7942" width="3.85546875" customWidth="1"/>
    <col min="7943" max="7943" width="16.42578125" customWidth="1"/>
    <col min="7944" max="7944" width="23.140625" customWidth="1"/>
    <col min="7945" max="7945" width="14.85546875" customWidth="1"/>
    <col min="8197" max="8197" width="54.7109375" customWidth="1"/>
    <col min="8198" max="8198" width="3.85546875" customWidth="1"/>
    <col min="8199" max="8199" width="16.42578125" customWidth="1"/>
    <col min="8200" max="8200" width="23.140625" customWidth="1"/>
    <col min="8201" max="8201" width="14.85546875" customWidth="1"/>
    <col min="8453" max="8453" width="54.7109375" customWidth="1"/>
    <col min="8454" max="8454" width="3.85546875" customWidth="1"/>
    <col min="8455" max="8455" width="16.42578125" customWidth="1"/>
    <col min="8456" max="8456" width="23.140625" customWidth="1"/>
    <col min="8457" max="8457" width="14.85546875" customWidth="1"/>
    <col min="8709" max="8709" width="54.7109375" customWidth="1"/>
    <col min="8710" max="8710" width="3.85546875" customWidth="1"/>
    <col min="8711" max="8711" width="16.42578125" customWidth="1"/>
    <col min="8712" max="8712" width="23.140625" customWidth="1"/>
    <col min="8713" max="8713" width="14.85546875" customWidth="1"/>
    <col min="8965" max="8965" width="54.7109375" customWidth="1"/>
    <col min="8966" max="8966" width="3.85546875" customWidth="1"/>
    <col min="8967" max="8967" width="16.42578125" customWidth="1"/>
    <col min="8968" max="8968" width="23.140625" customWidth="1"/>
    <col min="8969" max="8969" width="14.85546875" customWidth="1"/>
    <col min="9221" max="9221" width="54.7109375" customWidth="1"/>
    <col min="9222" max="9222" width="3.85546875" customWidth="1"/>
    <col min="9223" max="9223" width="16.42578125" customWidth="1"/>
    <col min="9224" max="9224" width="23.140625" customWidth="1"/>
    <col min="9225" max="9225" width="14.85546875" customWidth="1"/>
    <col min="9477" max="9477" width="54.7109375" customWidth="1"/>
    <col min="9478" max="9478" width="3.85546875" customWidth="1"/>
    <col min="9479" max="9479" width="16.42578125" customWidth="1"/>
    <col min="9480" max="9480" width="23.140625" customWidth="1"/>
    <col min="9481" max="9481" width="14.85546875" customWidth="1"/>
    <col min="9733" max="9733" width="54.7109375" customWidth="1"/>
    <col min="9734" max="9734" width="3.85546875" customWidth="1"/>
    <col min="9735" max="9735" width="16.42578125" customWidth="1"/>
    <col min="9736" max="9736" width="23.140625" customWidth="1"/>
    <col min="9737" max="9737" width="14.85546875" customWidth="1"/>
    <col min="9989" max="9989" width="54.7109375" customWidth="1"/>
    <col min="9990" max="9990" width="3.85546875" customWidth="1"/>
    <col min="9991" max="9991" width="16.42578125" customWidth="1"/>
    <col min="9992" max="9992" width="23.140625" customWidth="1"/>
    <col min="9993" max="9993" width="14.85546875" customWidth="1"/>
    <col min="10245" max="10245" width="54.7109375" customWidth="1"/>
    <col min="10246" max="10246" width="3.85546875" customWidth="1"/>
    <col min="10247" max="10247" width="16.42578125" customWidth="1"/>
    <col min="10248" max="10248" width="23.140625" customWidth="1"/>
    <col min="10249" max="10249" width="14.85546875" customWidth="1"/>
    <col min="10501" max="10501" width="54.7109375" customWidth="1"/>
    <col min="10502" max="10502" width="3.85546875" customWidth="1"/>
    <col min="10503" max="10503" width="16.42578125" customWidth="1"/>
    <col min="10504" max="10504" width="23.140625" customWidth="1"/>
    <col min="10505" max="10505" width="14.85546875" customWidth="1"/>
    <col min="10757" max="10757" width="54.7109375" customWidth="1"/>
    <col min="10758" max="10758" width="3.85546875" customWidth="1"/>
    <col min="10759" max="10759" width="16.42578125" customWidth="1"/>
    <col min="10760" max="10760" width="23.140625" customWidth="1"/>
    <col min="10761" max="10761" width="14.85546875" customWidth="1"/>
    <col min="11013" max="11013" width="54.7109375" customWidth="1"/>
    <col min="11014" max="11014" width="3.85546875" customWidth="1"/>
    <col min="11015" max="11015" width="16.42578125" customWidth="1"/>
    <col min="11016" max="11016" width="23.140625" customWidth="1"/>
    <col min="11017" max="11017" width="14.85546875" customWidth="1"/>
    <col min="11269" max="11269" width="54.7109375" customWidth="1"/>
    <col min="11270" max="11270" width="3.85546875" customWidth="1"/>
    <col min="11271" max="11271" width="16.42578125" customWidth="1"/>
    <col min="11272" max="11272" width="23.140625" customWidth="1"/>
    <col min="11273" max="11273" width="14.85546875" customWidth="1"/>
    <col min="11525" max="11525" width="54.7109375" customWidth="1"/>
    <col min="11526" max="11526" width="3.85546875" customWidth="1"/>
    <col min="11527" max="11527" width="16.42578125" customWidth="1"/>
    <col min="11528" max="11528" width="23.140625" customWidth="1"/>
    <col min="11529" max="11529" width="14.85546875" customWidth="1"/>
    <col min="11781" max="11781" width="54.7109375" customWidth="1"/>
    <col min="11782" max="11782" width="3.85546875" customWidth="1"/>
    <col min="11783" max="11783" width="16.42578125" customWidth="1"/>
    <col min="11784" max="11784" width="23.140625" customWidth="1"/>
    <col min="11785" max="11785" width="14.85546875" customWidth="1"/>
    <col min="12037" max="12037" width="54.7109375" customWidth="1"/>
    <col min="12038" max="12038" width="3.85546875" customWidth="1"/>
    <col min="12039" max="12039" width="16.42578125" customWidth="1"/>
    <col min="12040" max="12040" width="23.140625" customWidth="1"/>
    <col min="12041" max="12041" width="14.85546875" customWidth="1"/>
    <col min="12293" max="12293" width="54.7109375" customWidth="1"/>
    <col min="12294" max="12294" width="3.85546875" customWidth="1"/>
    <col min="12295" max="12295" width="16.42578125" customWidth="1"/>
    <col min="12296" max="12296" width="23.140625" customWidth="1"/>
    <col min="12297" max="12297" width="14.85546875" customWidth="1"/>
    <col min="12549" max="12549" width="54.7109375" customWidth="1"/>
    <col min="12550" max="12550" width="3.85546875" customWidth="1"/>
    <col min="12551" max="12551" width="16.42578125" customWidth="1"/>
    <col min="12552" max="12552" width="23.140625" customWidth="1"/>
    <col min="12553" max="12553" width="14.85546875" customWidth="1"/>
    <col min="12805" max="12805" width="54.7109375" customWidth="1"/>
    <col min="12806" max="12806" width="3.85546875" customWidth="1"/>
    <col min="12807" max="12807" width="16.42578125" customWidth="1"/>
    <col min="12808" max="12808" width="23.140625" customWidth="1"/>
    <col min="12809" max="12809" width="14.85546875" customWidth="1"/>
    <col min="13061" max="13061" width="54.7109375" customWidth="1"/>
    <col min="13062" max="13062" width="3.85546875" customWidth="1"/>
    <col min="13063" max="13063" width="16.42578125" customWidth="1"/>
    <col min="13064" max="13064" width="23.140625" customWidth="1"/>
    <col min="13065" max="13065" width="14.85546875" customWidth="1"/>
    <col min="13317" max="13317" width="54.7109375" customWidth="1"/>
    <col min="13318" max="13318" width="3.85546875" customWidth="1"/>
    <col min="13319" max="13319" width="16.42578125" customWidth="1"/>
    <col min="13320" max="13320" width="23.140625" customWidth="1"/>
    <col min="13321" max="13321" width="14.85546875" customWidth="1"/>
    <col min="13573" max="13573" width="54.7109375" customWidth="1"/>
    <col min="13574" max="13574" width="3.85546875" customWidth="1"/>
    <col min="13575" max="13575" width="16.42578125" customWidth="1"/>
    <col min="13576" max="13576" width="23.140625" customWidth="1"/>
    <col min="13577" max="13577" width="14.85546875" customWidth="1"/>
    <col min="13829" max="13829" width="54.7109375" customWidth="1"/>
    <col min="13830" max="13830" width="3.85546875" customWidth="1"/>
    <col min="13831" max="13831" width="16.42578125" customWidth="1"/>
    <col min="13832" max="13832" width="23.140625" customWidth="1"/>
    <col min="13833" max="13833" width="14.85546875" customWidth="1"/>
    <col min="14085" max="14085" width="54.7109375" customWidth="1"/>
    <col min="14086" max="14086" width="3.85546875" customWidth="1"/>
    <col min="14087" max="14087" width="16.42578125" customWidth="1"/>
    <col min="14088" max="14088" width="23.140625" customWidth="1"/>
    <col min="14089" max="14089" width="14.85546875" customWidth="1"/>
    <col min="14341" max="14341" width="54.7109375" customWidth="1"/>
    <col min="14342" max="14342" width="3.85546875" customWidth="1"/>
    <col min="14343" max="14343" width="16.42578125" customWidth="1"/>
    <col min="14344" max="14344" width="23.140625" customWidth="1"/>
    <col min="14345" max="14345" width="14.85546875" customWidth="1"/>
    <col min="14597" max="14597" width="54.7109375" customWidth="1"/>
    <col min="14598" max="14598" width="3.85546875" customWidth="1"/>
    <col min="14599" max="14599" width="16.42578125" customWidth="1"/>
    <col min="14600" max="14600" width="23.140625" customWidth="1"/>
    <col min="14601" max="14601" width="14.85546875" customWidth="1"/>
    <col min="14853" max="14853" width="54.7109375" customWidth="1"/>
    <col min="14854" max="14854" width="3.85546875" customWidth="1"/>
    <col min="14855" max="14855" width="16.42578125" customWidth="1"/>
    <col min="14856" max="14856" width="23.140625" customWidth="1"/>
    <col min="14857" max="14857" width="14.85546875" customWidth="1"/>
    <col min="15109" max="15109" width="54.7109375" customWidth="1"/>
    <col min="15110" max="15110" width="3.85546875" customWidth="1"/>
    <col min="15111" max="15111" width="16.42578125" customWidth="1"/>
    <col min="15112" max="15112" width="23.140625" customWidth="1"/>
    <col min="15113" max="15113" width="14.85546875" customWidth="1"/>
    <col min="15365" max="15365" width="54.7109375" customWidth="1"/>
    <col min="15366" max="15366" width="3.85546875" customWidth="1"/>
    <col min="15367" max="15367" width="16.42578125" customWidth="1"/>
    <col min="15368" max="15368" width="23.140625" customWidth="1"/>
    <col min="15369" max="15369" width="14.85546875" customWidth="1"/>
    <col min="15621" max="15621" width="54.7109375" customWidth="1"/>
    <col min="15622" max="15622" width="3.85546875" customWidth="1"/>
    <col min="15623" max="15623" width="16.42578125" customWidth="1"/>
    <col min="15624" max="15624" width="23.140625" customWidth="1"/>
    <col min="15625" max="15625" width="14.85546875" customWidth="1"/>
    <col min="15877" max="15877" width="54.7109375" customWidth="1"/>
    <col min="15878" max="15878" width="3.85546875" customWidth="1"/>
    <col min="15879" max="15879" width="16.42578125" customWidth="1"/>
    <col min="15880" max="15880" width="23.140625" customWidth="1"/>
    <col min="15881" max="15881" width="14.85546875" customWidth="1"/>
    <col min="16133" max="16133" width="54.7109375" customWidth="1"/>
    <col min="16134" max="16134" width="3.85546875" customWidth="1"/>
    <col min="16135" max="16135" width="16.42578125" customWidth="1"/>
    <col min="16136" max="16136" width="23.140625" customWidth="1"/>
    <col min="16137" max="16137" width="14.85546875" customWidth="1"/>
  </cols>
  <sheetData>
    <row r="2" spans="2:9" ht="13.8" x14ac:dyDescent="0.25">
      <c r="B2" s="431"/>
      <c r="C2" s="431"/>
      <c r="D2" s="431"/>
      <c r="E2" s="431"/>
      <c r="F2" s="431"/>
      <c r="G2" s="431"/>
      <c r="H2" s="431"/>
      <c r="I2" s="228"/>
    </row>
    <row r="3" spans="2:9" ht="13.8" x14ac:dyDescent="0.25">
      <c r="B3" s="228"/>
      <c r="C3" s="431" t="s">
        <v>127</v>
      </c>
      <c r="D3" s="431"/>
      <c r="E3" s="431"/>
      <c r="F3" s="431"/>
      <c r="G3" s="431"/>
      <c r="H3" s="431"/>
      <c r="I3" s="431"/>
    </row>
    <row r="4" spans="2:9" ht="13.8" x14ac:dyDescent="0.25">
      <c r="B4" s="228"/>
      <c r="C4" s="432" t="s">
        <v>128</v>
      </c>
      <c r="D4" s="431"/>
      <c r="E4" s="431"/>
      <c r="F4" s="431"/>
      <c r="G4" s="431"/>
      <c r="H4" s="431"/>
      <c r="I4" s="431"/>
    </row>
    <row r="5" spans="2:9" ht="13.8" x14ac:dyDescent="0.25">
      <c r="B5" s="228"/>
      <c r="C5" s="228"/>
      <c r="D5" s="228"/>
      <c r="E5" s="228"/>
      <c r="F5" s="228"/>
      <c r="G5" s="228"/>
      <c r="H5" s="228"/>
      <c r="I5" s="229"/>
    </row>
    <row r="6" spans="2:9" ht="13.8" x14ac:dyDescent="0.25">
      <c r="B6" s="228"/>
      <c r="C6" s="228"/>
      <c r="D6" s="228"/>
      <c r="E6" s="228"/>
      <c r="F6" s="228"/>
      <c r="G6" s="228"/>
      <c r="H6" s="228"/>
      <c r="I6" s="229"/>
    </row>
    <row r="7" spans="2:9" ht="13.8" x14ac:dyDescent="0.25">
      <c r="B7" s="228"/>
      <c r="C7" s="230" t="s">
        <v>129</v>
      </c>
      <c r="D7" s="230"/>
      <c r="E7" s="230"/>
      <c r="F7" s="230"/>
      <c r="G7" s="230"/>
      <c r="H7" s="230"/>
      <c r="I7" s="231"/>
    </row>
    <row r="8" spans="2:9" ht="13.8" x14ac:dyDescent="0.25">
      <c r="B8" s="232"/>
      <c r="C8" s="233" t="s">
        <v>130</v>
      </c>
      <c r="D8" s="234" t="s">
        <v>131</v>
      </c>
      <c r="E8" s="230"/>
      <c r="F8" s="230" t="s">
        <v>8</v>
      </c>
      <c r="G8" s="430"/>
      <c r="H8" s="430"/>
      <c r="I8" s="430"/>
    </row>
    <row r="9" spans="2:9" ht="13.8" x14ac:dyDescent="0.25">
      <c r="B9" s="232"/>
      <c r="C9" s="233" t="s">
        <v>130</v>
      </c>
      <c r="D9" s="234" t="s">
        <v>132</v>
      </c>
      <c r="E9" s="230"/>
      <c r="F9" s="230" t="s">
        <v>8</v>
      </c>
      <c r="G9" s="430"/>
      <c r="H9" s="430"/>
      <c r="I9" s="430"/>
    </row>
    <row r="10" spans="2:9" ht="13.8" x14ac:dyDescent="0.25">
      <c r="B10" s="232"/>
      <c r="C10" s="233" t="s">
        <v>130</v>
      </c>
      <c r="D10" s="234" t="s">
        <v>133</v>
      </c>
      <c r="E10" s="230"/>
      <c r="F10" s="230" t="s">
        <v>8</v>
      </c>
      <c r="G10" s="430"/>
      <c r="H10" s="430"/>
      <c r="I10" s="430"/>
    </row>
    <row r="11" spans="2:9" ht="13.8" x14ac:dyDescent="0.25">
      <c r="B11" s="232"/>
      <c r="C11" s="233" t="s">
        <v>130</v>
      </c>
      <c r="D11" s="234" t="s">
        <v>57</v>
      </c>
      <c r="E11" s="230"/>
      <c r="F11" s="230" t="s">
        <v>8</v>
      </c>
      <c r="G11" s="434"/>
      <c r="H11" s="434"/>
      <c r="I11" s="434"/>
    </row>
    <row r="12" spans="2:9" ht="13.8" x14ac:dyDescent="0.25">
      <c r="B12" s="232"/>
      <c r="C12" s="233" t="s">
        <v>130</v>
      </c>
      <c r="D12" s="234" t="s">
        <v>134</v>
      </c>
      <c r="E12" s="230"/>
      <c r="F12" s="230" t="s">
        <v>8</v>
      </c>
      <c r="G12" s="430"/>
      <c r="H12" s="430"/>
      <c r="I12" s="430"/>
    </row>
    <row r="13" spans="2:9" ht="13.8" x14ac:dyDescent="0.25">
      <c r="B13" s="232"/>
      <c r="C13" s="233" t="s">
        <v>130</v>
      </c>
      <c r="D13" s="234" t="s">
        <v>135</v>
      </c>
      <c r="E13" s="230"/>
      <c r="F13" s="230" t="s">
        <v>8</v>
      </c>
      <c r="G13" s="430"/>
      <c r="H13" s="430"/>
      <c r="I13" s="430"/>
    </row>
    <row r="14" spans="2:9" ht="13.8" x14ac:dyDescent="0.25">
      <c r="B14" s="232"/>
      <c r="C14" s="233" t="s">
        <v>130</v>
      </c>
      <c r="D14" s="234" t="s">
        <v>136</v>
      </c>
      <c r="E14" s="230"/>
      <c r="F14" s="230" t="s">
        <v>8</v>
      </c>
      <c r="G14" s="430"/>
      <c r="H14" s="430"/>
      <c r="I14" s="430"/>
    </row>
    <row r="15" spans="2:9" ht="16.2" x14ac:dyDescent="0.25">
      <c r="B15" s="232"/>
      <c r="C15" s="233" t="s">
        <v>130</v>
      </c>
      <c r="D15" s="234" t="s">
        <v>137</v>
      </c>
      <c r="E15" s="230"/>
      <c r="F15" s="230" t="s">
        <v>8</v>
      </c>
      <c r="G15" s="430"/>
      <c r="H15" s="430"/>
      <c r="I15" s="430"/>
    </row>
    <row r="16" spans="2:9" ht="16.2" x14ac:dyDescent="0.25">
      <c r="B16" s="232"/>
      <c r="C16" s="233" t="s">
        <v>130</v>
      </c>
      <c r="D16" s="234" t="s">
        <v>138</v>
      </c>
      <c r="E16" s="230"/>
      <c r="F16" s="230" t="s">
        <v>8</v>
      </c>
      <c r="G16" s="430"/>
      <c r="H16" s="430"/>
      <c r="I16" s="430"/>
    </row>
    <row r="17" spans="2:9" ht="13.8" x14ac:dyDescent="0.25">
      <c r="B17" s="232"/>
      <c r="C17" s="230"/>
      <c r="D17" s="230"/>
      <c r="E17" s="230"/>
      <c r="F17" s="230"/>
      <c r="G17" s="230"/>
      <c r="H17" s="230"/>
      <c r="I17" s="231"/>
    </row>
    <row r="18" spans="2:9" ht="16.2" x14ac:dyDescent="0.25">
      <c r="B18" s="232"/>
      <c r="C18" s="230" t="s">
        <v>139</v>
      </c>
      <c r="D18" s="230"/>
      <c r="E18" s="230"/>
      <c r="F18" s="230"/>
      <c r="G18" s="230"/>
      <c r="H18" s="230"/>
      <c r="I18" s="231"/>
    </row>
    <row r="19" spans="2:9" ht="13.8" x14ac:dyDescent="0.25">
      <c r="B19" s="232"/>
      <c r="C19" s="233" t="s">
        <v>130</v>
      </c>
      <c r="D19" s="234" t="s">
        <v>140</v>
      </c>
      <c r="E19" s="230"/>
      <c r="F19" s="230" t="s">
        <v>8</v>
      </c>
      <c r="G19" s="435"/>
      <c r="H19" s="435"/>
      <c r="I19" s="435"/>
    </row>
    <row r="20" spans="2:9" ht="13.8" x14ac:dyDescent="0.2">
      <c r="B20" s="230"/>
      <c r="C20" s="233" t="s">
        <v>130</v>
      </c>
      <c r="D20" s="234" t="s">
        <v>141</v>
      </c>
      <c r="E20" s="230"/>
      <c r="F20" s="230" t="s">
        <v>8</v>
      </c>
      <c r="G20" s="434"/>
      <c r="H20" s="434"/>
      <c r="I20" s="434"/>
    </row>
    <row r="21" spans="2:9" ht="16.2" x14ac:dyDescent="0.2">
      <c r="B21" s="235"/>
      <c r="C21" s="233" t="s">
        <v>130</v>
      </c>
      <c r="D21" s="234" t="s">
        <v>142</v>
      </c>
      <c r="E21" s="230"/>
      <c r="F21" s="230" t="s">
        <v>8</v>
      </c>
      <c r="G21" s="436"/>
      <c r="H21" s="436"/>
      <c r="I21" s="436"/>
    </row>
    <row r="22" spans="2:9" ht="16.2" x14ac:dyDescent="0.2">
      <c r="B22" s="235"/>
      <c r="C22" s="233" t="s">
        <v>130</v>
      </c>
      <c r="D22" s="234" t="s">
        <v>143</v>
      </c>
      <c r="E22" s="230"/>
      <c r="F22" s="230" t="s">
        <v>8</v>
      </c>
      <c r="G22" s="236"/>
      <c r="H22" s="237" t="s">
        <v>14</v>
      </c>
      <c r="I22" s="237"/>
    </row>
    <row r="23" spans="2:9" ht="13.8" x14ac:dyDescent="0.2">
      <c r="B23" s="235"/>
      <c r="C23" s="233" t="s">
        <v>130</v>
      </c>
      <c r="D23" s="234" t="s">
        <v>144</v>
      </c>
      <c r="E23" s="230"/>
      <c r="F23" s="230" t="s">
        <v>8</v>
      </c>
      <c r="G23" s="236"/>
      <c r="H23" s="238" t="s">
        <v>14</v>
      </c>
      <c r="I23" s="238"/>
    </row>
    <row r="24" spans="2:9" ht="13.8" x14ac:dyDescent="0.25">
      <c r="B24" s="232"/>
      <c r="C24" s="233" t="s">
        <v>130</v>
      </c>
      <c r="D24" s="234" t="s">
        <v>145</v>
      </c>
      <c r="E24" s="230"/>
      <c r="F24" s="230" t="s">
        <v>8</v>
      </c>
      <c r="G24" s="435"/>
      <c r="H24" s="435"/>
      <c r="I24" s="435"/>
    </row>
    <row r="25" spans="2:9" ht="13.8" x14ac:dyDescent="0.25">
      <c r="B25" s="232"/>
      <c r="C25" s="230"/>
      <c r="D25" s="230"/>
      <c r="E25" s="230"/>
      <c r="F25" s="230"/>
      <c r="G25" s="230"/>
      <c r="H25" s="230"/>
      <c r="I25" s="231"/>
    </row>
    <row r="26" spans="2:9" ht="13.8" x14ac:dyDescent="0.25">
      <c r="B26" s="232"/>
      <c r="C26" s="230" t="s">
        <v>146</v>
      </c>
      <c r="D26" s="230"/>
      <c r="E26" s="230"/>
      <c r="F26" s="230"/>
      <c r="G26" s="230"/>
      <c r="H26" s="230"/>
      <c r="I26" s="231"/>
    </row>
    <row r="27" spans="2:9" ht="13.8" x14ac:dyDescent="0.25">
      <c r="B27" s="228"/>
      <c r="C27" s="233" t="s">
        <v>130</v>
      </c>
      <c r="D27" s="433" t="s">
        <v>147</v>
      </c>
      <c r="E27" s="433"/>
      <c r="F27" s="230" t="s">
        <v>8</v>
      </c>
      <c r="G27" s="239"/>
      <c r="H27" s="238" t="s">
        <v>14</v>
      </c>
      <c r="I27" s="238"/>
    </row>
    <row r="28" spans="2:9" ht="13.8" x14ac:dyDescent="0.25">
      <c r="B28" s="228"/>
      <c r="C28" s="233" t="s">
        <v>130</v>
      </c>
      <c r="D28" s="433" t="s">
        <v>148</v>
      </c>
      <c r="E28" s="433"/>
      <c r="F28" s="230" t="s">
        <v>8</v>
      </c>
      <c r="G28" s="240"/>
      <c r="H28" s="241" t="s">
        <v>14</v>
      </c>
      <c r="I28" s="238"/>
    </row>
    <row r="29" spans="2:9" ht="13.8" x14ac:dyDescent="0.25">
      <c r="B29" s="228"/>
      <c r="C29" s="233" t="s">
        <v>130</v>
      </c>
      <c r="D29" s="433" t="s">
        <v>149</v>
      </c>
      <c r="E29" s="433"/>
      <c r="F29" s="230" t="s">
        <v>8</v>
      </c>
      <c r="G29" s="240"/>
      <c r="H29" s="241" t="s">
        <v>14</v>
      </c>
      <c r="I29" s="238"/>
    </row>
    <row r="30" spans="2:9" ht="13.8" x14ac:dyDescent="0.25">
      <c r="B30" s="228"/>
      <c r="C30" s="242"/>
      <c r="D30" s="243"/>
      <c r="E30" s="243"/>
      <c r="F30" s="230"/>
      <c r="G30" s="244"/>
      <c r="H30" s="244"/>
      <c r="I30" s="244"/>
    </row>
    <row r="31" spans="2:9" ht="13.8" x14ac:dyDescent="0.25">
      <c r="B31" s="228"/>
      <c r="C31" s="242" t="s">
        <v>150</v>
      </c>
      <c r="D31" s="243"/>
      <c r="E31" s="243"/>
      <c r="F31" s="230"/>
      <c r="G31" s="244"/>
      <c r="H31" s="244"/>
      <c r="I31" s="244"/>
    </row>
    <row r="32" spans="2:9" ht="13.8" x14ac:dyDescent="0.25">
      <c r="B32" s="228"/>
      <c r="C32" s="230"/>
      <c r="D32" s="230"/>
      <c r="E32" s="230"/>
      <c r="F32" s="230"/>
      <c r="G32" s="230"/>
      <c r="H32" s="230"/>
      <c r="I32" s="231"/>
    </row>
    <row r="33" spans="2:9" ht="27.6" x14ac:dyDescent="0.2">
      <c r="B33" s="235"/>
      <c r="C33" s="441" t="s">
        <v>151</v>
      </c>
      <c r="D33" s="441"/>
      <c r="E33" s="441"/>
      <c r="F33" s="441"/>
      <c r="G33" s="245" t="s">
        <v>152</v>
      </c>
      <c r="H33" s="245" t="s">
        <v>153</v>
      </c>
      <c r="I33" s="246" t="s">
        <v>154</v>
      </c>
    </row>
    <row r="34" spans="2:9" ht="14.4" x14ac:dyDescent="0.2">
      <c r="B34" s="247"/>
      <c r="C34" s="248" t="s">
        <v>31</v>
      </c>
      <c r="D34" s="442" t="s">
        <v>32</v>
      </c>
      <c r="E34" s="443"/>
      <c r="F34" s="444"/>
      <c r="G34" s="249" t="s">
        <v>33</v>
      </c>
      <c r="H34" s="248" t="s">
        <v>34</v>
      </c>
      <c r="I34" s="248" t="s">
        <v>155</v>
      </c>
    </row>
    <row r="35" spans="2:9" ht="13.8" x14ac:dyDescent="0.2">
      <c r="B35" s="235"/>
      <c r="C35" s="250" t="s">
        <v>156</v>
      </c>
      <c r="D35" s="445" t="s">
        <v>157</v>
      </c>
      <c r="E35" s="445"/>
      <c r="F35" s="445"/>
      <c r="G35" s="251"/>
      <c r="H35" s="252"/>
      <c r="I35" s="252"/>
    </row>
    <row r="36" spans="2:9" ht="13.8" x14ac:dyDescent="0.2">
      <c r="B36" s="235"/>
      <c r="C36" s="253"/>
      <c r="D36" s="254">
        <v>1</v>
      </c>
      <c r="E36" s="255" t="s">
        <v>158</v>
      </c>
      <c r="F36" s="256"/>
      <c r="G36" s="257" t="s">
        <v>208</v>
      </c>
      <c r="H36" s="262"/>
      <c r="I36" s="263"/>
    </row>
    <row r="37" spans="2:9" ht="17.399999999999999" x14ac:dyDescent="0.2">
      <c r="B37" s="235"/>
      <c r="C37" s="253"/>
      <c r="D37" s="254">
        <v>2</v>
      </c>
      <c r="E37" s="255" t="s">
        <v>159</v>
      </c>
      <c r="F37" s="256"/>
      <c r="G37" s="257" t="s">
        <v>208</v>
      </c>
      <c r="H37" s="558">
        <f>'SC - 12 B'!H32</f>
        <v>2371329.2000000002</v>
      </c>
      <c r="I37" s="559">
        <f>'SC - 12 B'!I32</f>
        <v>0.53022127842899247</v>
      </c>
    </row>
    <row r="38" spans="2:9" ht="17.399999999999999" x14ac:dyDescent="0.2">
      <c r="B38" s="235"/>
      <c r="C38" s="253"/>
      <c r="D38" s="446" t="s">
        <v>160</v>
      </c>
      <c r="E38" s="446"/>
      <c r="F38" s="446"/>
      <c r="G38" s="257" t="s">
        <v>208</v>
      </c>
      <c r="H38" s="496">
        <f>'SC 19B'!H36+'SC 19B'!H37</f>
        <v>2371329.2000000002</v>
      </c>
      <c r="I38" s="495">
        <f>'SC - 12 B'!I32</f>
        <v>0.53022127842899247</v>
      </c>
    </row>
    <row r="39" spans="2:9" ht="17.399999999999999" x14ac:dyDescent="0.2">
      <c r="B39" s="235"/>
      <c r="C39" s="258" t="s">
        <v>161</v>
      </c>
      <c r="D39" s="447" t="s">
        <v>162</v>
      </c>
      <c r="E39" s="448"/>
      <c r="F39" s="449"/>
      <c r="G39" s="257" t="s">
        <v>208</v>
      </c>
      <c r="H39" s="560">
        <f>'SC - 12 B'!H35</f>
        <v>200000</v>
      </c>
      <c r="I39" s="497"/>
    </row>
    <row r="40" spans="2:9" ht="17.399999999999999" x14ac:dyDescent="0.2">
      <c r="B40" s="235"/>
      <c r="C40" s="437" t="s">
        <v>163</v>
      </c>
      <c r="D40" s="438"/>
      <c r="E40" s="438"/>
      <c r="F40" s="439"/>
      <c r="G40" s="257" t="s">
        <v>208</v>
      </c>
      <c r="H40" s="560">
        <f>'SC - 12 B'!H38</f>
        <v>2571329.2000000002</v>
      </c>
      <c r="I40" s="498"/>
    </row>
    <row r="41" spans="2:9" ht="13.8" x14ac:dyDescent="0.25">
      <c r="B41" s="228"/>
      <c r="C41" s="228"/>
      <c r="D41" s="228"/>
      <c r="E41" s="228"/>
      <c r="F41" s="228"/>
      <c r="G41" s="228"/>
      <c r="H41" s="228"/>
      <c r="I41" s="229"/>
    </row>
    <row r="42" spans="2:9" ht="13.8" x14ac:dyDescent="0.25">
      <c r="B42" s="228"/>
      <c r="C42" s="440" t="s">
        <v>164</v>
      </c>
      <c r="D42" s="440"/>
      <c r="E42" s="440"/>
      <c r="F42" s="440"/>
      <c r="G42" s="440"/>
      <c r="H42" s="440"/>
      <c r="I42" s="440"/>
    </row>
    <row r="43" spans="2:9" ht="13.8" x14ac:dyDescent="0.25">
      <c r="B43" s="228"/>
      <c r="C43" s="228"/>
      <c r="D43" s="228"/>
      <c r="E43" s="228"/>
      <c r="F43" s="228"/>
      <c r="G43" s="228"/>
      <c r="H43" s="228"/>
      <c r="I43" s="229"/>
    </row>
    <row r="44" spans="2:9" ht="14.4" x14ac:dyDescent="0.3">
      <c r="B44" s="228"/>
      <c r="C44" s="259" t="s">
        <v>165</v>
      </c>
      <c r="D44" s="260"/>
      <c r="E44" s="260"/>
      <c r="F44" s="232"/>
      <c r="G44" s="232"/>
      <c r="H44" s="232"/>
      <c r="I44" s="229"/>
    </row>
    <row r="45" spans="2:9" ht="14.4" x14ac:dyDescent="0.3">
      <c r="B45" s="228"/>
      <c r="C45" s="259" t="s">
        <v>166</v>
      </c>
      <c r="D45" s="259"/>
      <c r="E45" s="259"/>
      <c r="F45" s="228"/>
      <c r="G45" s="228"/>
      <c r="H45" s="228"/>
      <c r="I45" s="229"/>
    </row>
    <row r="46" spans="2:9" ht="13.8" x14ac:dyDescent="0.25">
      <c r="B46" s="228"/>
      <c r="C46" s="228"/>
      <c r="D46" s="228"/>
      <c r="E46" s="228"/>
      <c r="F46" s="228"/>
      <c r="G46" s="228"/>
      <c r="H46" s="228"/>
      <c r="I46" s="229"/>
    </row>
    <row r="47" spans="2:9" ht="13.8" x14ac:dyDescent="0.25">
      <c r="B47" s="228"/>
      <c r="C47" s="228"/>
      <c r="D47" s="228"/>
      <c r="E47" s="228"/>
      <c r="F47" s="228"/>
      <c r="G47" s="228"/>
      <c r="H47" s="228"/>
      <c r="I47" s="229"/>
    </row>
    <row r="48" spans="2:9" ht="13.8" x14ac:dyDescent="0.25">
      <c r="B48" s="228"/>
      <c r="C48" s="228"/>
      <c r="D48" s="228"/>
      <c r="E48" s="228"/>
      <c r="F48" s="228"/>
      <c r="G48" s="228"/>
      <c r="H48" s="228"/>
      <c r="I48" s="229"/>
    </row>
    <row r="49" spans="2:9" ht="13.8" x14ac:dyDescent="0.25">
      <c r="B49" s="228"/>
      <c r="C49" s="228"/>
      <c r="D49" s="228"/>
      <c r="E49" s="228"/>
      <c r="F49" s="228"/>
      <c r="G49" s="228"/>
      <c r="H49" s="228"/>
      <c r="I49" s="229"/>
    </row>
    <row r="50" spans="2:9" ht="13.8" x14ac:dyDescent="0.25">
      <c r="B50" s="228"/>
      <c r="C50" s="228"/>
      <c r="D50" s="228"/>
      <c r="E50" s="228"/>
      <c r="F50" s="228"/>
      <c r="G50" s="228"/>
      <c r="H50" s="228"/>
      <c r="I50" s="229"/>
    </row>
    <row r="51" spans="2:9" ht="13.8" x14ac:dyDescent="0.25">
      <c r="B51" s="228"/>
      <c r="C51" s="228"/>
      <c r="D51" s="228"/>
      <c r="E51" s="228"/>
      <c r="F51" s="228"/>
      <c r="G51" s="228"/>
      <c r="H51" s="228"/>
      <c r="I51" s="229"/>
    </row>
    <row r="52" spans="2:9" ht="14.4" x14ac:dyDescent="0.3">
      <c r="B52" s="228"/>
      <c r="C52" s="261" t="s">
        <v>167</v>
      </c>
      <c r="D52" s="259"/>
      <c r="E52" s="259"/>
      <c r="F52" s="259"/>
      <c r="G52" s="259"/>
      <c r="H52" s="228"/>
      <c r="I52" s="229"/>
    </row>
    <row r="53" spans="2:9" ht="14.4" x14ac:dyDescent="0.3">
      <c r="B53" s="228"/>
      <c r="C53" s="259" t="s">
        <v>168</v>
      </c>
      <c r="D53" s="259"/>
      <c r="E53" s="259"/>
      <c r="F53" s="259"/>
      <c r="G53" s="259"/>
      <c r="H53" s="228"/>
      <c r="I53" s="229"/>
    </row>
    <row r="54" spans="2:9" ht="13.8" x14ac:dyDescent="0.25">
      <c r="B54" s="228"/>
      <c r="C54" s="228"/>
      <c r="D54" s="228"/>
      <c r="E54" s="228"/>
      <c r="F54" s="228"/>
      <c r="G54" s="228"/>
      <c r="H54" s="228"/>
      <c r="I54" s="229"/>
    </row>
  </sheetData>
  <mergeCells count="27">
    <mergeCell ref="I39:I40"/>
    <mergeCell ref="C40:F40"/>
    <mergeCell ref="C42:I42"/>
    <mergeCell ref="D29:E29"/>
    <mergeCell ref="C33:F33"/>
    <mergeCell ref="D34:F34"/>
    <mergeCell ref="D35:F35"/>
    <mergeCell ref="D38:F38"/>
    <mergeCell ref="D39:F39"/>
    <mergeCell ref="D28:E28"/>
    <mergeCell ref="G11:I11"/>
    <mergeCell ref="G12:I12"/>
    <mergeCell ref="G13:I13"/>
    <mergeCell ref="G14:I14"/>
    <mergeCell ref="G15:I15"/>
    <mergeCell ref="G16:I16"/>
    <mergeCell ref="G19:I19"/>
    <mergeCell ref="G20:I20"/>
    <mergeCell ref="G21:I21"/>
    <mergeCell ref="G24:I24"/>
    <mergeCell ref="D27:E27"/>
    <mergeCell ref="G10:I10"/>
    <mergeCell ref="B2:H2"/>
    <mergeCell ref="C3:I3"/>
    <mergeCell ref="C4:I4"/>
    <mergeCell ref="G8:I8"/>
    <mergeCell ref="G9:I9"/>
  </mergeCells>
  <dataValidations count="1">
    <dataValidation type="list" allowBlank="1" showInputMessage="1" showErrorMessage="1" error="Pilih jenis komoditas yang sesuai" prompt="Pilih jenis komoditas yang sesuai" sqref="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$G$92:$G$102</formula1>
    </dataValidation>
  </dataValidations>
  <pageMargins left="0.7" right="0.7" top="0.75" bottom="0.75" header="0.3" footer="0.3"/>
  <pageSetup paperSize="9" scale="7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9"/>
  <sheetViews>
    <sheetView view="pageBreakPreview" topLeftCell="A16" zoomScale="60" zoomScaleNormal="100" workbookViewId="0">
      <selection activeCell="Q38" sqref="Q38"/>
    </sheetView>
  </sheetViews>
  <sheetFormatPr defaultRowHeight="15" x14ac:dyDescent="0.25"/>
  <cols>
    <col min="1" max="1" width="6" style="453" customWidth="1"/>
    <col min="2" max="2" width="12.140625" style="453" customWidth="1"/>
    <col min="3" max="3" width="14.85546875" style="453" customWidth="1"/>
    <col min="4" max="4" width="19.85546875" style="453" customWidth="1"/>
    <col min="5" max="5" width="16.28515625" style="453" customWidth="1"/>
    <col min="6" max="6" width="21.7109375" style="453" customWidth="1"/>
    <col min="7" max="7" width="19.28515625" style="453" customWidth="1"/>
    <col min="8" max="8" width="18.42578125" style="453" customWidth="1"/>
    <col min="9" max="256" width="9.140625" style="453"/>
    <col min="257" max="257" width="6" style="453" customWidth="1"/>
    <col min="258" max="258" width="12.140625" style="453" customWidth="1"/>
    <col min="259" max="259" width="14.85546875" style="453" customWidth="1"/>
    <col min="260" max="260" width="19.85546875" style="453" customWidth="1"/>
    <col min="261" max="261" width="13.42578125" style="453" customWidth="1"/>
    <col min="262" max="262" width="17.42578125" style="453" customWidth="1"/>
    <col min="263" max="263" width="19.28515625" style="453" customWidth="1"/>
    <col min="264" max="264" width="18.42578125" style="453" customWidth="1"/>
    <col min="265" max="512" width="9.140625" style="453"/>
    <col min="513" max="513" width="6" style="453" customWidth="1"/>
    <col min="514" max="514" width="12.140625" style="453" customWidth="1"/>
    <col min="515" max="515" width="14.85546875" style="453" customWidth="1"/>
    <col min="516" max="516" width="19.85546875" style="453" customWidth="1"/>
    <col min="517" max="517" width="13.42578125" style="453" customWidth="1"/>
    <col min="518" max="518" width="17.42578125" style="453" customWidth="1"/>
    <col min="519" max="519" width="19.28515625" style="453" customWidth="1"/>
    <col min="520" max="520" width="18.42578125" style="453" customWidth="1"/>
    <col min="521" max="768" width="9.140625" style="453"/>
    <col min="769" max="769" width="6" style="453" customWidth="1"/>
    <col min="770" max="770" width="12.140625" style="453" customWidth="1"/>
    <col min="771" max="771" width="14.85546875" style="453" customWidth="1"/>
    <col min="772" max="772" width="19.85546875" style="453" customWidth="1"/>
    <col min="773" max="773" width="13.42578125" style="453" customWidth="1"/>
    <col min="774" max="774" width="17.42578125" style="453" customWidth="1"/>
    <col min="775" max="775" width="19.28515625" style="453" customWidth="1"/>
    <col min="776" max="776" width="18.42578125" style="453" customWidth="1"/>
    <col min="777" max="1024" width="9.140625" style="453"/>
    <col min="1025" max="1025" width="6" style="453" customWidth="1"/>
    <col min="1026" max="1026" width="12.140625" style="453" customWidth="1"/>
    <col min="1027" max="1027" width="14.85546875" style="453" customWidth="1"/>
    <col min="1028" max="1028" width="19.85546875" style="453" customWidth="1"/>
    <col min="1029" max="1029" width="13.42578125" style="453" customWidth="1"/>
    <col min="1030" max="1030" width="17.42578125" style="453" customWidth="1"/>
    <col min="1031" max="1031" width="19.28515625" style="453" customWidth="1"/>
    <col min="1032" max="1032" width="18.42578125" style="453" customWidth="1"/>
    <col min="1033" max="1280" width="9.140625" style="453"/>
    <col min="1281" max="1281" width="6" style="453" customWidth="1"/>
    <col min="1282" max="1282" width="12.140625" style="453" customWidth="1"/>
    <col min="1283" max="1283" width="14.85546875" style="453" customWidth="1"/>
    <col min="1284" max="1284" width="19.85546875" style="453" customWidth="1"/>
    <col min="1285" max="1285" width="13.42578125" style="453" customWidth="1"/>
    <col min="1286" max="1286" width="17.42578125" style="453" customWidth="1"/>
    <col min="1287" max="1287" width="19.28515625" style="453" customWidth="1"/>
    <col min="1288" max="1288" width="18.42578125" style="453" customWidth="1"/>
    <col min="1289" max="1536" width="9.140625" style="453"/>
    <col min="1537" max="1537" width="6" style="453" customWidth="1"/>
    <col min="1538" max="1538" width="12.140625" style="453" customWidth="1"/>
    <col min="1539" max="1539" width="14.85546875" style="453" customWidth="1"/>
    <col min="1540" max="1540" width="19.85546875" style="453" customWidth="1"/>
    <col min="1541" max="1541" width="13.42578125" style="453" customWidth="1"/>
    <col min="1542" max="1542" width="17.42578125" style="453" customWidth="1"/>
    <col min="1543" max="1543" width="19.28515625" style="453" customWidth="1"/>
    <col min="1544" max="1544" width="18.42578125" style="453" customWidth="1"/>
    <col min="1545" max="1792" width="9.140625" style="453"/>
    <col min="1793" max="1793" width="6" style="453" customWidth="1"/>
    <col min="1794" max="1794" width="12.140625" style="453" customWidth="1"/>
    <col min="1795" max="1795" width="14.85546875" style="453" customWidth="1"/>
    <col min="1796" max="1796" width="19.85546875" style="453" customWidth="1"/>
    <col min="1797" max="1797" width="13.42578125" style="453" customWidth="1"/>
    <col min="1798" max="1798" width="17.42578125" style="453" customWidth="1"/>
    <col min="1799" max="1799" width="19.28515625" style="453" customWidth="1"/>
    <col min="1800" max="1800" width="18.42578125" style="453" customWidth="1"/>
    <col min="1801" max="2048" width="9.140625" style="453"/>
    <col min="2049" max="2049" width="6" style="453" customWidth="1"/>
    <col min="2050" max="2050" width="12.140625" style="453" customWidth="1"/>
    <col min="2051" max="2051" width="14.85546875" style="453" customWidth="1"/>
    <col min="2052" max="2052" width="19.85546875" style="453" customWidth="1"/>
    <col min="2053" max="2053" width="13.42578125" style="453" customWidth="1"/>
    <col min="2054" max="2054" width="17.42578125" style="453" customWidth="1"/>
    <col min="2055" max="2055" width="19.28515625" style="453" customWidth="1"/>
    <col min="2056" max="2056" width="18.42578125" style="453" customWidth="1"/>
    <col min="2057" max="2304" width="9.140625" style="453"/>
    <col min="2305" max="2305" width="6" style="453" customWidth="1"/>
    <col min="2306" max="2306" width="12.140625" style="453" customWidth="1"/>
    <col min="2307" max="2307" width="14.85546875" style="453" customWidth="1"/>
    <col min="2308" max="2308" width="19.85546875" style="453" customWidth="1"/>
    <col min="2309" max="2309" width="13.42578125" style="453" customWidth="1"/>
    <col min="2310" max="2310" width="17.42578125" style="453" customWidth="1"/>
    <col min="2311" max="2311" width="19.28515625" style="453" customWidth="1"/>
    <col min="2312" max="2312" width="18.42578125" style="453" customWidth="1"/>
    <col min="2313" max="2560" width="9.140625" style="453"/>
    <col min="2561" max="2561" width="6" style="453" customWidth="1"/>
    <col min="2562" max="2562" width="12.140625" style="453" customWidth="1"/>
    <col min="2563" max="2563" width="14.85546875" style="453" customWidth="1"/>
    <col min="2564" max="2564" width="19.85546875" style="453" customWidth="1"/>
    <col min="2565" max="2565" width="13.42578125" style="453" customWidth="1"/>
    <col min="2566" max="2566" width="17.42578125" style="453" customWidth="1"/>
    <col min="2567" max="2567" width="19.28515625" style="453" customWidth="1"/>
    <col min="2568" max="2568" width="18.42578125" style="453" customWidth="1"/>
    <col min="2569" max="2816" width="9.140625" style="453"/>
    <col min="2817" max="2817" width="6" style="453" customWidth="1"/>
    <col min="2818" max="2818" width="12.140625" style="453" customWidth="1"/>
    <col min="2819" max="2819" width="14.85546875" style="453" customWidth="1"/>
    <col min="2820" max="2820" width="19.85546875" style="453" customWidth="1"/>
    <col min="2821" max="2821" width="13.42578125" style="453" customWidth="1"/>
    <col min="2822" max="2822" width="17.42578125" style="453" customWidth="1"/>
    <col min="2823" max="2823" width="19.28515625" style="453" customWidth="1"/>
    <col min="2824" max="2824" width="18.42578125" style="453" customWidth="1"/>
    <col min="2825" max="3072" width="9.140625" style="453"/>
    <col min="3073" max="3073" width="6" style="453" customWidth="1"/>
    <col min="3074" max="3074" width="12.140625" style="453" customWidth="1"/>
    <col min="3075" max="3075" width="14.85546875" style="453" customWidth="1"/>
    <col min="3076" max="3076" width="19.85546875" style="453" customWidth="1"/>
    <col min="3077" max="3077" width="13.42578125" style="453" customWidth="1"/>
    <col min="3078" max="3078" width="17.42578125" style="453" customWidth="1"/>
    <col min="3079" max="3079" width="19.28515625" style="453" customWidth="1"/>
    <col min="3080" max="3080" width="18.42578125" style="453" customWidth="1"/>
    <col min="3081" max="3328" width="9.140625" style="453"/>
    <col min="3329" max="3329" width="6" style="453" customWidth="1"/>
    <col min="3330" max="3330" width="12.140625" style="453" customWidth="1"/>
    <col min="3331" max="3331" width="14.85546875" style="453" customWidth="1"/>
    <col min="3332" max="3332" width="19.85546875" style="453" customWidth="1"/>
    <col min="3333" max="3333" width="13.42578125" style="453" customWidth="1"/>
    <col min="3334" max="3334" width="17.42578125" style="453" customWidth="1"/>
    <col min="3335" max="3335" width="19.28515625" style="453" customWidth="1"/>
    <col min="3336" max="3336" width="18.42578125" style="453" customWidth="1"/>
    <col min="3337" max="3584" width="9.140625" style="453"/>
    <col min="3585" max="3585" width="6" style="453" customWidth="1"/>
    <col min="3586" max="3586" width="12.140625" style="453" customWidth="1"/>
    <col min="3587" max="3587" width="14.85546875" style="453" customWidth="1"/>
    <col min="3588" max="3588" width="19.85546875" style="453" customWidth="1"/>
    <col min="3589" max="3589" width="13.42578125" style="453" customWidth="1"/>
    <col min="3590" max="3590" width="17.42578125" style="453" customWidth="1"/>
    <col min="3591" max="3591" width="19.28515625" style="453" customWidth="1"/>
    <col min="3592" max="3592" width="18.42578125" style="453" customWidth="1"/>
    <col min="3593" max="3840" width="9.140625" style="453"/>
    <col min="3841" max="3841" width="6" style="453" customWidth="1"/>
    <col min="3842" max="3842" width="12.140625" style="453" customWidth="1"/>
    <col min="3843" max="3843" width="14.85546875" style="453" customWidth="1"/>
    <col min="3844" max="3844" width="19.85546875" style="453" customWidth="1"/>
    <col min="3845" max="3845" width="13.42578125" style="453" customWidth="1"/>
    <col min="3846" max="3846" width="17.42578125" style="453" customWidth="1"/>
    <col min="3847" max="3847" width="19.28515625" style="453" customWidth="1"/>
    <col min="3848" max="3848" width="18.42578125" style="453" customWidth="1"/>
    <col min="3849" max="4096" width="9.140625" style="453"/>
    <col min="4097" max="4097" width="6" style="453" customWidth="1"/>
    <col min="4098" max="4098" width="12.140625" style="453" customWidth="1"/>
    <col min="4099" max="4099" width="14.85546875" style="453" customWidth="1"/>
    <col min="4100" max="4100" width="19.85546875" style="453" customWidth="1"/>
    <col min="4101" max="4101" width="13.42578125" style="453" customWidth="1"/>
    <col min="4102" max="4102" width="17.42578125" style="453" customWidth="1"/>
    <col min="4103" max="4103" width="19.28515625" style="453" customWidth="1"/>
    <col min="4104" max="4104" width="18.42578125" style="453" customWidth="1"/>
    <col min="4105" max="4352" width="9.140625" style="453"/>
    <col min="4353" max="4353" width="6" style="453" customWidth="1"/>
    <col min="4354" max="4354" width="12.140625" style="453" customWidth="1"/>
    <col min="4355" max="4355" width="14.85546875" style="453" customWidth="1"/>
    <col min="4356" max="4356" width="19.85546875" style="453" customWidth="1"/>
    <col min="4357" max="4357" width="13.42578125" style="453" customWidth="1"/>
    <col min="4358" max="4358" width="17.42578125" style="453" customWidth="1"/>
    <col min="4359" max="4359" width="19.28515625" style="453" customWidth="1"/>
    <col min="4360" max="4360" width="18.42578125" style="453" customWidth="1"/>
    <col min="4361" max="4608" width="9.140625" style="453"/>
    <col min="4609" max="4609" width="6" style="453" customWidth="1"/>
    <col min="4610" max="4610" width="12.140625" style="453" customWidth="1"/>
    <col min="4611" max="4611" width="14.85546875" style="453" customWidth="1"/>
    <col min="4612" max="4612" width="19.85546875" style="453" customWidth="1"/>
    <col min="4613" max="4613" width="13.42578125" style="453" customWidth="1"/>
    <col min="4614" max="4614" width="17.42578125" style="453" customWidth="1"/>
    <col min="4615" max="4615" width="19.28515625" style="453" customWidth="1"/>
    <col min="4616" max="4616" width="18.42578125" style="453" customWidth="1"/>
    <col min="4617" max="4864" width="9.140625" style="453"/>
    <col min="4865" max="4865" width="6" style="453" customWidth="1"/>
    <col min="4866" max="4866" width="12.140625" style="453" customWidth="1"/>
    <col min="4867" max="4867" width="14.85546875" style="453" customWidth="1"/>
    <col min="4868" max="4868" width="19.85546875" style="453" customWidth="1"/>
    <col min="4869" max="4869" width="13.42578125" style="453" customWidth="1"/>
    <col min="4870" max="4870" width="17.42578125" style="453" customWidth="1"/>
    <col min="4871" max="4871" width="19.28515625" style="453" customWidth="1"/>
    <col min="4872" max="4872" width="18.42578125" style="453" customWidth="1"/>
    <col min="4873" max="5120" width="9.140625" style="453"/>
    <col min="5121" max="5121" width="6" style="453" customWidth="1"/>
    <col min="5122" max="5122" width="12.140625" style="453" customWidth="1"/>
    <col min="5123" max="5123" width="14.85546875" style="453" customWidth="1"/>
    <col min="5124" max="5124" width="19.85546875" style="453" customWidth="1"/>
    <col min="5125" max="5125" width="13.42578125" style="453" customWidth="1"/>
    <col min="5126" max="5126" width="17.42578125" style="453" customWidth="1"/>
    <col min="5127" max="5127" width="19.28515625" style="453" customWidth="1"/>
    <col min="5128" max="5128" width="18.42578125" style="453" customWidth="1"/>
    <col min="5129" max="5376" width="9.140625" style="453"/>
    <col min="5377" max="5377" width="6" style="453" customWidth="1"/>
    <col min="5378" max="5378" width="12.140625" style="453" customWidth="1"/>
    <col min="5379" max="5379" width="14.85546875" style="453" customWidth="1"/>
    <col min="5380" max="5380" width="19.85546875" style="453" customWidth="1"/>
    <col min="5381" max="5381" width="13.42578125" style="453" customWidth="1"/>
    <col min="5382" max="5382" width="17.42578125" style="453" customWidth="1"/>
    <col min="5383" max="5383" width="19.28515625" style="453" customWidth="1"/>
    <col min="5384" max="5384" width="18.42578125" style="453" customWidth="1"/>
    <col min="5385" max="5632" width="9.140625" style="453"/>
    <col min="5633" max="5633" width="6" style="453" customWidth="1"/>
    <col min="5634" max="5634" width="12.140625" style="453" customWidth="1"/>
    <col min="5635" max="5635" width="14.85546875" style="453" customWidth="1"/>
    <col min="5636" max="5636" width="19.85546875" style="453" customWidth="1"/>
    <col min="5637" max="5637" width="13.42578125" style="453" customWidth="1"/>
    <col min="5638" max="5638" width="17.42578125" style="453" customWidth="1"/>
    <col min="5639" max="5639" width="19.28515625" style="453" customWidth="1"/>
    <col min="5640" max="5640" width="18.42578125" style="453" customWidth="1"/>
    <col min="5641" max="5888" width="9.140625" style="453"/>
    <col min="5889" max="5889" width="6" style="453" customWidth="1"/>
    <col min="5890" max="5890" width="12.140625" style="453" customWidth="1"/>
    <col min="5891" max="5891" width="14.85546875" style="453" customWidth="1"/>
    <col min="5892" max="5892" width="19.85546875" style="453" customWidth="1"/>
    <col min="5893" max="5893" width="13.42578125" style="453" customWidth="1"/>
    <col min="5894" max="5894" width="17.42578125" style="453" customWidth="1"/>
    <col min="5895" max="5895" width="19.28515625" style="453" customWidth="1"/>
    <col min="5896" max="5896" width="18.42578125" style="453" customWidth="1"/>
    <col min="5897" max="6144" width="9.140625" style="453"/>
    <col min="6145" max="6145" width="6" style="453" customWidth="1"/>
    <col min="6146" max="6146" width="12.140625" style="453" customWidth="1"/>
    <col min="6147" max="6147" width="14.85546875" style="453" customWidth="1"/>
    <col min="6148" max="6148" width="19.85546875" style="453" customWidth="1"/>
    <col min="6149" max="6149" width="13.42578125" style="453" customWidth="1"/>
    <col min="6150" max="6150" width="17.42578125" style="453" customWidth="1"/>
    <col min="6151" max="6151" width="19.28515625" style="453" customWidth="1"/>
    <col min="6152" max="6152" width="18.42578125" style="453" customWidth="1"/>
    <col min="6153" max="6400" width="9.140625" style="453"/>
    <col min="6401" max="6401" width="6" style="453" customWidth="1"/>
    <col min="6402" max="6402" width="12.140625" style="453" customWidth="1"/>
    <col min="6403" max="6403" width="14.85546875" style="453" customWidth="1"/>
    <col min="6404" max="6404" width="19.85546875" style="453" customWidth="1"/>
    <col min="6405" max="6405" width="13.42578125" style="453" customWidth="1"/>
    <col min="6406" max="6406" width="17.42578125" style="453" customWidth="1"/>
    <col min="6407" max="6407" width="19.28515625" style="453" customWidth="1"/>
    <col min="6408" max="6408" width="18.42578125" style="453" customWidth="1"/>
    <col min="6409" max="6656" width="9.140625" style="453"/>
    <col min="6657" max="6657" width="6" style="453" customWidth="1"/>
    <col min="6658" max="6658" width="12.140625" style="453" customWidth="1"/>
    <col min="6659" max="6659" width="14.85546875" style="453" customWidth="1"/>
    <col min="6660" max="6660" width="19.85546875" style="453" customWidth="1"/>
    <col min="6661" max="6661" width="13.42578125" style="453" customWidth="1"/>
    <col min="6662" max="6662" width="17.42578125" style="453" customWidth="1"/>
    <col min="6663" max="6663" width="19.28515625" style="453" customWidth="1"/>
    <col min="6664" max="6664" width="18.42578125" style="453" customWidth="1"/>
    <col min="6665" max="6912" width="9.140625" style="453"/>
    <col min="6913" max="6913" width="6" style="453" customWidth="1"/>
    <col min="6914" max="6914" width="12.140625" style="453" customWidth="1"/>
    <col min="6915" max="6915" width="14.85546875" style="453" customWidth="1"/>
    <col min="6916" max="6916" width="19.85546875" style="453" customWidth="1"/>
    <col min="6917" max="6917" width="13.42578125" style="453" customWidth="1"/>
    <col min="6918" max="6918" width="17.42578125" style="453" customWidth="1"/>
    <col min="6919" max="6919" width="19.28515625" style="453" customWidth="1"/>
    <col min="6920" max="6920" width="18.42578125" style="453" customWidth="1"/>
    <col min="6921" max="7168" width="9.140625" style="453"/>
    <col min="7169" max="7169" width="6" style="453" customWidth="1"/>
    <col min="7170" max="7170" width="12.140625" style="453" customWidth="1"/>
    <col min="7171" max="7171" width="14.85546875" style="453" customWidth="1"/>
    <col min="7172" max="7172" width="19.85546875" style="453" customWidth="1"/>
    <col min="7173" max="7173" width="13.42578125" style="453" customWidth="1"/>
    <col min="7174" max="7174" width="17.42578125" style="453" customWidth="1"/>
    <col min="7175" max="7175" width="19.28515625" style="453" customWidth="1"/>
    <col min="7176" max="7176" width="18.42578125" style="453" customWidth="1"/>
    <col min="7177" max="7424" width="9.140625" style="453"/>
    <col min="7425" max="7425" width="6" style="453" customWidth="1"/>
    <col min="7426" max="7426" width="12.140625" style="453" customWidth="1"/>
    <col min="7427" max="7427" width="14.85546875" style="453" customWidth="1"/>
    <col min="7428" max="7428" width="19.85546875" style="453" customWidth="1"/>
    <col min="7429" max="7429" width="13.42578125" style="453" customWidth="1"/>
    <col min="7430" max="7430" width="17.42578125" style="453" customWidth="1"/>
    <col min="7431" max="7431" width="19.28515625" style="453" customWidth="1"/>
    <col min="7432" max="7432" width="18.42578125" style="453" customWidth="1"/>
    <col min="7433" max="7680" width="9.140625" style="453"/>
    <col min="7681" max="7681" width="6" style="453" customWidth="1"/>
    <col min="7682" max="7682" width="12.140625" style="453" customWidth="1"/>
    <col min="7683" max="7683" width="14.85546875" style="453" customWidth="1"/>
    <col min="7684" max="7684" width="19.85546875" style="453" customWidth="1"/>
    <col min="7685" max="7685" width="13.42578125" style="453" customWidth="1"/>
    <col min="7686" max="7686" width="17.42578125" style="453" customWidth="1"/>
    <col min="7687" max="7687" width="19.28515625" style="453" customWidth="1"/>
    <col min="7688" max="7688" width="18.42578125" style="453" customWidth="1"/>
    <col min="7689" max="7936" width="9.140625" style="453"/>
    <col min="7937" max="7937" width="6" style="453" customWidth="1"/>
    <col min="7938" max="7938" width="12.140625" style="453" customWidth="1"/>
    <col min="7939" max="7939" width="14.85546875" style="453" customWidth="1"/>
    <col min="7940" max="7940" width="19.85546875" style="453" customWidth="1"/>
    <col min="7941" max="7941" width="13.42578125" style="453" customWidth="1"/>
    <col min="7942" max="7942" width="17.42578125" style="453" customWidth="1"/>
    <col min="7943" max="7943" width="19.28515625" style="453" customWidth="1"/>
    <col min="7944" max="7944" width="18.42578125" style="453" customWidth="1"/>
    <col min="7945" max="8192" width="9.140625" style="453"/>
    <col min="8193" max="8193" width="6" style="453" customWidth="1"/>
    <col min="8194" max="8194" width="12.140625" style="453" customWidth="1"/>
    <col min="8195" max="8195" width="14.85546875" style="453" customWidth="1"/>
    <col min="8196" max="8196" width="19.85546875" style="453" customWidth="1"/>
    <col min="8197" max="8197" width="13.42578125" style="453" customWidth="1"/>
    <col min="8198" max="8198" width="17.42578125" style="453" customWidth="1"/>
    <col min="8199" max="8199" width="19.28515625" style="453" customWidth="1"/>
    <col min="8200" max="8200" width="18.42578125" style="453" customWidth="1"/>
    <col min="8201" max="8448" width="9.140625" style="453"/>
    <col min="8449" max="8449" width="6" style="453" customWidth="1"/>
    <col min="8450" max="8450" width="12.140625" style="453" customWidth="1"/>
    <col min="8451" max="8451" width="14.85546875" style="453" customWidth="1"/>
    <col min="8452" max="8452" width="19.85546875" style="453" customWidth="1"/>
    <col min="8453" max="8453" width="13.42578125" style="453" customWidth="1"/>
    <col min="8454" max="8454" width="17.42578125" style="453" customWidth="1"/>
    <col min="8455" max="8455" width="19.28515625" style="453" customWidth="1"/>
    <col min="8456" max="8456" width="18.42578125" style="453" customWidth="1"/>
    <col min="8457" max="8704" width="9.140625" style="453"/>
    <col min="8705" max="8705" width="6" style="453" customWidth="1"/>
    <col min="8706" max="8706" width="12.140625" style="453" customWidth="1"/>
    <col min="8707" max="8707" width="14.85546875" style="453" customWidth="1"/>
    <col min="8708" max="8708" width="19.85546875" style="453" customWidth="1"/>
    <col min="8709" max="8709" width="13.42578125" style="453" customWidth="1"/>
    <col min="8710" max="8710" width="17.42578125" style="453" customWidth="1"/>
    <col min="8711" max="8711" width="19.28515625" style="453" customWidth="1"/>
    <col min="8712" max="8712" width="18.42578125" style="453" customWidth="1"/>
    <col min="8713" max="8960" width="9.140625" style="453"/>
    <col min="8961" max="8961" width="6" style="453" customWidth="1"/>
    <col min="8962" max="8962" width="12.140625" style="453" customWidth="1"/>
    <col min="8963" max="8963" width="14.85546875" style="453" customWidth="1"/>
    <col min="8964" max="8964" width="19.85546875" style="453" customWidth="1"/>
    <col min="8965" max="8965" width="13.42578125" style="453" customWidth="1"/>
    <col min="8966" max="8966" width="17.42578125" style="453" customWidth="1"/>
    <col min="8967" max="8967" width="19.28515625" style="453" customWidth="1"/>
    <col min="8968" max="8968" width="18.42578125" style="453" customWidth="1"/>
    <col min="8969" max="9216" width="9.140625" style="453"/>
    <col min="9217" max="9217" width="6" style="453" customWidth="1"/>
    <col min="9218" max="9218" width="12.140625" style="453" customWidth="1"/>
    <col min="9219" max="9219" width="14.85546875" style="453" customWidth="1"/>
    <col min="9220" max="9220" width="19.85546875" style="453" customWidth="1"/>
    <col min="9221" max="9221" width="13.42578125" style="453" customWidth="1"/>
    <col min="9222" max="9222" width="17.42578125" style="453" customWidth="1"/>
    <col min="9223" max="9223" width="19.28515625" style="453" customWidth="1"/>
    <col min="9224" max="9224" width="18.42578125" style="453" customWidth="1"/>
    <col min="9225" max="9472" width="9.140625" style="453"/>
    <col min="9473" max="9473" width="6" style="453" customWidth="1"/>
    <col min="9474" max="9474" width="12.140625" style="453" customWidth="1"/>
    <col min="9475" max="9475" width="14.85546875" style="453" customWidth="1"/>
    <col min="9476" max="9476" width="19.85546875" style="453" customWidth="1"/>
    <col min="9477" max="9477" width="13.42578125" style="453" customWidth="1"/>
    <col min="9478" max="9478" width="17.42578125" style="453" customWidth="1"/>
    <col min="9479" max="9479" width="19.28515625" style="453" customWidth="1"/>
    <col min="9480" max="9480" width="18.42578125" style="453" customWidth="1"/>
    <col min="9481" max="9728" width="9.140625" style="453"/>
    <col min="9729" max="9729" width="6" style="453" customWidth="1"/>
    <col min="9730" max="9730" width="12.140625" style="453" customWidth="1"/>
    <col min="9731" max="9731" width="14.85546875" style="453" customWidth="1"/>
    <col min="9732" max="9732" width="19.85546875" style="453" customWidth="1"/>
    <col min="9733" max="9733" width="13.42578125" style="453" customWidth="1"/>
    <col min="9734" max="9734" width="17.42578125" style="453" customWidth="1"/>
    <col min="9735" max="9735" width="19.28515625" style="453" customWidth="1"/>
    <col min="9736" max="9736" width="18.42578125" style="453" customWidth="1"/>
    <col min="9737" max="9984" width="9.140625" style="453"/>
    <col min="9985" max="9985" width="6" style="453" customWidth="1"/>
    <col min="9986" max="9986" width="12.140625" style="453" customWidth="1"/>
    <col min="9987" max="9987" width="14.85546875" style="453" customWidth="1"/>
    <col min="9988" max="9988" width="19.85546875" style="453" customWidth="1"/>
    <col min="9989" max="9989" width="13.42578125" style="453" customWidth="1"/>
    <col min="9990" max="9990" width="17.42578125" style="453" customWidth="1"/>
    <col min="9991" max="9991" width="19.28515625" style="453" customWidth="1"/>
    <col min="9992" max="9992" width="18.42578125" style="453" customWidth="1"/>
    <col min="9993" max="10240" width="9.140625" style="453"/>
    <col min="10241" max="10241" width="6" style="453" customWidth="1"/>
    <col min="10242" max="10242" width="12.140625" style="453" customWidth="1"/>
    <col min="10243" max="10243" width="14.85546875" style="453" customWidth="1"/>
    <col min="10244" max="10244" width="19.85546875" style="453" customWidth="1"/>
    <col min="10245" max="10245" width="13.42578125" style="453" customWidth="1"/>
    <col min="10246" max="10246" width="17.42578125" style="453" customWidth="1"/>
    <col min="10247" max="10247" width="19.28515625" style="453" customWidth="1"/>
    <col min="10248" max="10248" width="18.42578125" style="453" customWidth="1"/>
    <col min="10249" max="10496" width="9.140625" style="453"/>
    <col min="10497" max="10497" width="6" style="453" customWidth="1"/>
    <col min="10498" max="10498" width="12.140625" style="453" customWidth="1"/>
    <col min="10499" max="10499" width="14.85546875" style="453" customWidth="1"/>
    <col min="10500" max="10500" width="19.85546875" style="453" customWidth="1"/>
    <col min="10501" max="10501" width="13.42578125" style="453" customWidth="1"/>
    <col min="10502" max="10502" width="17.42578125" style="453" customWidth="1"/>
    <col min="10503" max="10503" width="19.28515625" style="453" customWidth="1"/>
    <col min="10504" max="10504" width="18.42578125" style="453" customWidth="1"/>
    <col min="10505" max="10752" width="9.140625" style="453"/>
    <col min="10753" max="10753" width="6" style="453" customWidth="1"/>
    <col min="10754" max="10754" width="12.140625" style="453" customWidth="1"/>
    <col min="10755" max="10755" width="14.85546875" style="453" customWidth="1"/>
    <col min="10756" max="10756" width="19.85546875" style="453" customWidth="1"/>
    <col min="10757" max="10757" width="13.42578125" style="453" customWidth="1"/>
    <col min="10758" max="10758" width="17.42578125" style="453" customWidth="1"/>
    <col min="10759" max="10759" width="19.28515625" style="453" customWidth="1"/>
    <col min="10760" max="10760" width="18.42578125" style="453" customWidth="1"/>
    <col min="10761" max="11008" width="9.140625" style="453"/>
    <col min="11009" max="11009" width="6" style="453" customWidth="1"/>
    <col min="11010" max="11010" width="12.140625" style="453" customWidth="1"/>
    <col min="11011" max="11011" width="14.85546875" style="453" customWidth="1"/>
    <col min="11012" max="11012" width="19.85546875" style="453" customWidth="1"/>
    <col min="11013" max="11013" width="13.42578125" style="453" customWidth="1"/>
    <col min="11014" max="11014" width="17.42578125" style="453" customWidth="1"/>
    <col min="11015" max="11015" width="19.28515625" style="453" customWidth="1"/>
    <col min="11016" max="11016" width="18.42578125" style="453" customWidth="1"/>
    <col min="11017" max="11264" width="9.140625" style="453"/>
    <col min="11265" max="11265" width="6" style="453" customWidth="1"/>
    <col min="11266" max="11266" width="12.140625" style="453" customWidth="1"/>
    <col min="11267" max="11267" width="14.85546875" style="453" customWidth="1"/>
    <col min="11268" max="11268" width="19.85546875" style="453" customWidth="1"/>
    <col min="11269" max="11269" width="13.42578125" style="453" customWidth="1"/>
    <col min="11270" max="11270" width="17.42578125" style="453" customWidth="1"/>
    <col min="11271" max="11271" width="19.28515625" style="453" customWidth="1"/>
    <col min="11272" max="11272" width="18.42578125" style="453" customWidth="1"/>
    <col min="11273" max="11520" width="9.140625" style="453"/>
    <col min="11521" max="11521" width="6" style="453" customWidth="1"/>
    <col min="11522" max="11522" width="12.140625" style="453" customWidth="1"/>
    <col min="11523" max="11523" width="14.85546875" style="453" customWidth="1"/>
    <col min="11524" max="11524" width="19.85546875" style="453" customWidth="1"/>
    <col min="11525" max="11525" width="13.42578125" style="453" customWidth="1"/>
    <col min="11526" max="11526" width="17.42578125" style="453" customWidth="1"/>
    <col min="11527" max="11527" width="19.28515625" style="453" customWidth="1"/>
    <col min="11528" max="11528" width="18.42578125" style="453" customWidth="1"/>
    <col min="11529" max="11776" width="9.140625" style="453"/>
    <col min="11777" max="11777" width="6" style="453" customWidth="1"/>
    <col min="11778" max="11778" width="12.140625" style="453" customWidth="1"/>
    <col min="11779" max="11779" width="14.85546875" style="453" customWidth="1"/>
    <col min="11780" max="11780" width="19.85546875" style="453" customWidth="1"/>
    <col min="11781" max="11781" width="13.42578125" style="453" customWidth="1"/>
    <col min="11782" max="11782" width="17.42578125" style="453" customWidth="1"/>
    <col min="11783" max="11783" width="19.28515625" style="453" customWidth="1"/>
    <col min="11784" max="11784" width="18.42578125" style="453" customWidth="1"/>
    <col min="11785" max="12032" width="9.140625" style="453"/>
    <col min="12033" max="12033" width="6" style="453" customWidth="1"/>
    <col min="12034" max="12034" width="12.140625" style="453" customWidth="1"/>
    <col min="12035" max="12035" width="14.85546875" style="453" customWidth="1"/>
    <col min="12036" max="12036" width="19.85546875" style="453" customWidth="1"/>
    <col min="12037" max="12037" width="13.42578125" style="453" customWidth="1"/>
    <col min="12038" max="12038" width="17.42578125" style="453" customWidth="1"/>
    <col min="12039" max="12039" width="19.28515625" style="453" customWidth="1"/>
    <col min="12040" max="12040" width="18.42578125" style="453" customWidth="1"/>
    <col min="12041" max="12288" width="9.140625" style="453"/>
    <col min="12289" max="12289" width="6" style="453" customWidth="1"/>
    <col min="12290" max="12290" width="12.140625" style="453" customWidth="1"/>
    <col min="12291" max="12291" width="14.85546875" style="453" customWidth="1"/>
    <col min="12292" max="12292" width="19.85546875" style="453" customWidth="1"/>
    <col min="12293" max="12293" width="13.42578125" style="453" customWidth="1"/>
    <col min="12294" max="12294" width="17.42578125" style="453" customWidth="1"/>
    <col min="12295" max="12295" width="19.28515625" style="453" customWidth="1"/>
    <col min="12296" max="12296" width="18.42578125" style="453" customWidth="1"/>
    <col min="12297" max="12544" width="9.140625" style="453"/>
    <col min="12545" max="12545" width="6" style="453" customWidth="1"/>
    <col min="12546" max="12546" width="12.140625" style="453" customWidth="1"/>
    <col min="12547" max="12547" width="14.85546875" style="453" customWidth="1"/>
    <col min="12548" max="12548" width="19.85546875" style="453" customWidth="1"/>
    <col min="12549" max="12549" width="13.42578125" style="453" customWidth="1"/>
    <col min="12550" max="12550" width="17.42578125" style="453" customWidth="1"/>
    <col min="12551" max="12551" width="19.28515625" style="453" customWidth="1"/>
    <col min="12552" max="12552" width="18.42578125" style="453" customWidth="1"/>
    <col min="12553" max="12800" width="9.140625" style="453"/>
    <col min="12801" max="12801" width="6" style="453" customWidth="1"/>
    <col min="12802" max="12802" width="12.140625" style="453" customWidth="1"/>
    <col min="12803" max="12803" width="14.85546875" style="453" customWidth="1"/>
    <col min="12804" max="12804" width="19.85546875" style="453" customWidth="1"/>
    <col min="12805" max="12805" width="13.42578125" style="453" customWidth="1"/>
    <col min="12806" max="12806" width="17.42578125" style="453" customWidth="1"/>
    <col min="12807" max="12807" width="19.28515625" style="453" customWidth="1"/>
    <col min="12808" max="12808" width="18.42578125" style="453" customWidth="1"/>
    <col min="12809" max="13056" width="9.140625" style="453"/>
    <col min="13057" max="13057" width="6" style="453" customWidth="1"/>
    <col min="13058" max="13058" width="12.140625" style="453" customWidth="1"/>
    <col min="13059" max="13059" width="14.85546875" style="453" customWidth="1"/>
    <col min="13060" max="13060" width="19.85546875" style="453" customWidth="1"/>
    <col min="13061" max="13061" width="13.42578125" style="453" customWidth="1"/>
    <col min="13062" max="13062" width="17.42578125" style="453" customWidth="1"/>
    <col min="13063" max="13063" width="19.28515625" style="453" customWidth="1"/>
    <col min="13064" max="13064" width="18.42578125" style="453" customWidth="1"/>
    <col min="13065" max="13312" width="9.140625" style="453"/>
    <col min="13313" max="13313" width="6" style="453" customWidth="1"/>
    <col min="13314" max="13314" width="12.140625" style="453" customWidth="1"/>
    <col min="13315" max="13315" width="14.85546875" style="453" customWidth="1"/>
    <col min="13316" max="13316" width="19.85546875" style="453" customWidth="1"/>
    <col min="13317" max="13317" width="13.42578125" style="453" customWidth="1"/>
    <col min="13318" max="13318" width="17.42578125" style="453" customWidth="1"/>
    <col min="13319" max="13319" width="19.28515625" style="453" customWidth="1"/>
    <col min="13320" max="13320" width="18.42578125" style="453" customWidth="1"/>
    <col min="13321" max="13568" width="9.140625" style="453"/>
    <col min="13569" max="13569" width="6" style="453" customWidth="1"/>
    <col min="13570" max="13570" width="12.140625" style="453" customWidth="1"/>
    <col min="13571" max="13571" width="14.85546875" style="453" customWidth="1"/>
    <col min="13572" max="13572" width="19.85546875" style="453" customWidth="1"/>
    <col min="13573" max="13573" width="13.42578125" style="453" customWidth="1"/>
    <col min="13574" max="13574" width="17.42578125" style="453" customWidth="1"/>
    <col min="13575" max="13575" width="19.28515625" style="453" customWidth="1"/>
    <col min="13576" max="13576" width="18.42578125" style="453" customWidth="1"/>
    <col min="13577" max="13824" width="9.140625" style="453"/>
    <col min="13825" max="13825" width="6" style="453" customWidth="1"/>
    <col min="13826" max="13826" width="12.140625" style="453" customWidth="1"/>
    <col min="13827" max="13827" width="14.85546875" style="453" customWidth="1"/>
    <col min="13828" max="13828" width="19.85546875" style="453" customWidth="1"/>
    <col min="13829" max="13829" width="13.42578125" style="453" customWidth="1"/>
    <col min="13830" max="13830" width="17.42578125" style="453" customWidth="1"/>
    <col min="13831" max="13831" width="19.28515625" style="453" customWidth="1"/>
    <col min="13832" max="13832" width="18.42578125" style="453" customWidth="1"/>
    <col min="13833" max="14080" width="9.140625" style="453"/>
    <col min="14081" max="14081" width="6" style="453" customWidth="1"/>
    <col min="14082" max="14082" width="12.140625" style="453" customWidth="1"/>
    <col min="14083" max="14083" width="14.85546875" style="453" customWidth="1"/>
    <col min="14084" max="14084" width="19.85546875" style="453" customWidth="1"/>
    <col min="14085" max="14085" width="13.42578125" style="453" customWidth="1"/>
    <col min="14086" max="14086" width="17.42578125" style="453" customWidth="1"/>
    <col min="14087" max="14087" width="19.28515625" style="453" customWidth="1"/>
    <col min="14088" max="14088" width="18.42578125" style="453" customWidth="1"/>
    <col min="14089" max="14336" width="9.140625" style="453"/>
    <col min="14337" max="14337" width="6" style="453" customWidth="1"/>
    <col min="14338" max="14338" width="12.140625" style="453" customWidth="1"/>
    <col min="14339" max="14339" width="14.85546875" style="453" customWidth="1"/>
    <col min="14340" max="14340" width="19.85546875" style="453" customWidth="1"/>
    <col min="14341" max="14341" width="13.42578125" style="453" customWidth="1"/>
    <col min="14342" max="14342" width="17.42578125" style="453" customWidth="1"/>
    <col min="14343" max="14343" width="19.28515625" style="453" customWidth="1"/>
    <col min="14344" max="14344" width="18.42578125" style="453" customWidth="1"/>
    <col min="14345" max="14592" width="9.140625" style="453"/>
    <col min="14593" max="14593" width="6" style="453" customWidth="1"/>
    <col min="14594" max="14594" width="12.140625" style="453" customWidth="1"/>
    <col min="14595" max="14595" width="14.85546875" style="453" customWidth="1"/>
    <col min="14596" max="14596" width="19.85546875" style="453" customWidth="1"/>
    <col min="14597" max="14597" width="13.42578125" style="453" customWidth="1"/>
    <col min="14598" max="14598" width="17.42578125" style="453" customWidth="1"/>
    <col min="14599" max="14599" width="19.28515625" style="453" customWidth="1"/>
    <col min="14600" max="14600" width="18.42578125" style="453" customWidth="1"/>
    <col min="14601" max="14848" width="9.140625" style="453"/>
    <col min="14849" max="14849" width="6" style="453" customWidth="1"/>
    <col min="14850" max="14850" width="12.140625" style="453" customWidth="1"/>
    <col min="14851" max="14851" width="14.85546875" style="453" customWidth="1"/>
    <col min="14852" max="14852" width="19.85546875" style="453" customWidth="1"/>
    <col min="14853" max="14853" width="13.42578125" style="453" customWidth="1"/>
    <col min="14854" max="14854" width="17.42578125" style="453" customWidth="1"/>
    <col min="14855" max="14855" width="19.28515625" style="453" customWidth="1"/>
    <col min="14856" max="14856" width="18.42578125" style="453" customWidth="1"/>
    <col min="14857" max="15104" width="9.140625" style="453"/>
    <col min="15105" max="15105" width="6" style="453" customWidth="1"/>
    <col min="15106" max="15106" width="12.140625" style="453" customWidth="1"/>
    <col min="15107" max="15107" width="14.85546875" style="453" customWidth="1"/>
    <col min="15108" max="15108" width="19.85546875" style="453" customWidth="1"/>
    <col min="15109" max="15109" width="13.42578125" style="453" customWidth="1"/>
    <col min="15110" max="15110" width="17.42578125" style="453" customWidth="1"/>
    <col min="15111" max="15111" width="19.28515625" style="453" customWidth="1"/>
    <col min="15112" max="15112" width="18.42578125" style="453" customWidth="1"/>
    <col min="15113" max="15360" width="9.140625" style="453"/>
    <col min="15361" max="15361" width="6" style="453" customWidth="1"/>
    <col min="15362" max="15362" width="12.140625" style="453" customWidth="1"/>
    <col min="15363" max="15363" width="14.85546875" style="453" customWidth="1"/>
    <col min="15364" max="15364" width="19.85546875" style="453" customWidth="1"/>
    <col min="15365" max="15365" width="13.42578125" style="453" customWidth="1"/>
    <col min="15366" max="15366" width="17.42578125" style="453" customWidth="1"/>
    <col min="15367" max="15367" width="19.28515625" style="453" customWidth="1"/>
    <col min="15368" max="15368" width="18.42578125" style="453" customWidth="1"/>
    <col min="15369" max="15616" width="9.140625" style="453"/>
    <col min="15617" max="15617" width="6" style="453" customWidth="1"/>
    <col min="15618" max="15618" width="12.140625" style="453" customWidth="1"/>
    <col min="15619" max="15619" width="14.85546875" style="453" customWidth="1"/>
    <col min="15620" max="15620" width="19.85546875" style="453" customWidth="1"/>
    <col min="15621" max="15621" width="13.42578125" style="453" customWidth="1"/>
    <col min="15622" max="15622" width="17.42578125" style="453" customWidth="1"/>
    <col min="15623" max="15623" width="19.28515625" style="453" customWidth="1"/>
    <col min="15624" max="15624" width="18.42578125" style="453" customWidth="1"/>
    <col min="15625" max="15872" width="9.140625" style="453"/>
    <col min="15873" max="15873" width="6" style="453" customWidth="1"/>
    <col min="15874" max="15874" width="12.140625" style="453" customWidth="1"/>
    <col min="15875" max="15875" width="14.85546875" style="453" customWidth="1"/>
    <col min="15876" max="15876" width="19.85546875" style="453" customWidth="1"/>
    <col min="15877" max="15877" width="13.42578125" style="453" customWidth="1"/>
    <col min="15878" max="15878" width="17.42578125" style="453" customWidth="1"/>
    <col min="15879" max="15879" width="19.28515625" style="453" customWidth="1"/>
    <col min="15880" max="15880" width="18.42578125" style="453" customWidth="1"/>
    <col min="15881" max="16128" width="9.140625" style="453"/>
    <col min="16129" max="16129" width="6" style="453" customWidth="1"/>
    <col min="16130" max="16130" width="12.140625" style="453" customWidth="1"/>
    <col min="16131" max="16131" width="14.85546875" style="453" customWidth="1"/>
    <col min="16132" max="16132" width="19.85546875" style="453" customWidth="1"/>
    <col min="16133" max="16133" width="13.42578125" style="453" customWidth="1"/>
    <col min="16134" max="16134" width="17.42578125" style="453" customWidth="1"/>
    <col min="16135" max="16135" width="19.28515625" style="453" customWidth="1"/>
    <col min="16136" max="16136" width="18.42578125" style="453" customWidth="1"/>
    <col min="16137" max="16384" width="9.140625" style="453"/>
  </cols>
  <sheetData>
    <row r="2" spans="1:9" ht="15.6" x14ac:dyDescent="0.3">
      <c r="A2" s="451" t="s">
        <v>169</v>
      </c>
      <c r="B2" s="451"/>
      <c r="C2" s="451"/>
      <c r="D2" s="451"/>
      <c r="E2" s="451"/>
      <c r="F2" s="451"/>
      <c r="G2" s="451"/>
      <c r="H2" s="451"/>
      <c r="I2" s="452"/>
    </row>
    <row r="3" spans="1:9" ht="15.6" x14ac:dyDescent="0.3">
      <c r="A3" s="451" t="s">
        <v>170</v>
      </c>
      <c r="B3" s="451"/>
      <c r="C3" s="451"/>
      <c r="D3" s="451"/>
      <c r="E3" s="451"/>
      <c r="F3" s="451"/>
      <c r="G3" s="451"/>
      <c r="H3" s="451"/>
      <c r="I3" s="452"/>
    </row>
    <row r="4" spans="1:9" ht="9.6" customHeight="1" x14ac:dyDescent="0.25">
      <c r="A4" s="454"/>
      <c r="B4" s="454"/>
      <c r="C4" s="454"/>
      <c r="D4" s="454"/>
      <c r="E4" s="454"/>
      <c r="F4" s="454"/>
      <c r="G4" s="454"/>
      <c r="H4" s="454"/>
      <c r="I4" s="454"/>
    </row>
    <row r="5" spans="1:9" x14ac:dyDescent="0.25">
      <c r="A5" s="453" t="s">
        <v>171</v>
      </c>
      <c r="C5" s="455" t="str">
        <f>[1]Soal!F8</f>
        <v>Nusantara Oil</v>
      </c>
      <c r="D5" s="455"/>
      <c r="E5" s="455"/>
      <c r="F5" s="455"/>
      <c r="G5" s="455"/>
      <c r="H5" s="455"/>
    </row>
    <row r="6" spans="1:9" x14ac:dyDescent="0.25">
      <c r="A6" s="453" t="s">
        <v>172</v>
      </c>
      <c r="C6" s="455" t="str">
        <f>[1]Soal!F9</f>
        <v>NO - 100/II/2010</v>
      </c>
      <c r="D6" s="455"/>
      <c r="E6" s="455"/>
      <c r="F6" s="455"/>
      <c r="G6" s="455"/>
      <c r="H6" s="455"/>
    </row>
    <row r="7" spans="1:9" x14ac:dyDescent="0.25">
      <c r="A7" s="453" t="s">
        <v>173</v>
      </c>
      <c r="C7" s="455" t="str">
        <f>[1]Soal!F7</f>
        <v>Pengeboran Lepas Pantai</v>
      </c>
      <c r="D7" s="455"/>
      <c r="E7" s="455"/>
      <c r="F7" s="455"/>
      <c r="G7" s="455"/>
      <c r="H7" s="455"/>
    </row>
    <row r="8" spans="1:9" ht="9.6" customHeight="1" thickBot="1" x14ac:dyDescent="0.3"/>
    <row r="9" spans="1:9" ht="31.2" x14ac:dyDescent="0.3">
      <c r="A9" s="456" t="s">
        <v>174</v>
      </c>
      <c r="B9" s="457" t="s">
        <v>76</v>
      </c>
      <c r="C9" s="457"/>
      <c r="D9" s="458" t="s">
        <v>175</v>
      </c>
      <c r="E9" s="458" t="s">
        <v>176</v>
      </c>
      <c r="F9" s="459" t="s">
        <v>177</v>
      </c>
      <c r="G9" s="460" t="s">
        <v>178</v>
      </c>
      <c r="H9" s="461" t="s">
        <v>72</v>
      </c>
    </row>
    <row r="10" spans="1:9" ht="15.6" thickBot="1" x14ac:dyDescent="0.3">
      <c r="A10" s="462" t="s">
        <v>31</v>
      </c>
      <c r="B10" s="463" t="s">
        <v>32</v>
      </c>
      <c r="C10" s="463"/>
      <c r="D10" s="464" t="s">
        <v>33</v>
      </c>
      <c r="E10" s="464" t="s">
        <v>34</v>
      </c>
      <c r="F10" s="464" t="s">
        <v>155</v>
      </c>
      <c r="G10" s="464" t="s">
        <v>179</v>
      </c>
      <c r="H10" s="465" t="s">
        <v>180</v>
      </c>
    </row>
    <row r="11" spans="1:9" ht="15.6" x14ac:dyDescent="0.3">
      <c r="A11" s="466" t="s">
        <v>181</v>
      </c>
      <c r="B11" s="467" t="s">
        <v>182</v>
      </c>
      <c r="C11" s="467"/>
      <c r="D11" s="468" t="s">
        <v>209</v>
      </c>
      <c r="E11" s="469" t="s">
        <v>195</v>
      </c>
      <c r="F11" s="469" t="str">
        <f>'Format SC-12 B 1  '!D13</f>
        <v>AXC LTD</v>
      </c>
      <c r="G11" s="470">
        <f>'SC - 12 B'!H20/'SC - 12 B'!H32</f>
        <v>4.2170441792729579E-2</v>
      </c>
      <c r="H11" s="471">
        <f>'SC - 12 B'!I20</f>
        <v>0</v>
      </c>
    </row>
    <row r="12" spans="1:9" ht="15.6" x14ac:dyDescent="0.3">
      <c r="A12" s="472">
        <v>1</v>
      </c>
      <c r="B12" s="473"/>
      <c r="C12" s="473"/>
      <c r="D12" s="474"/>
      <c r="E12" s="474"/>
      <c r="F12" s="474"/>
      <c r="G12" s="475"/>
      <c r="H12" s="476"/>
    </row>
    <row r="13" spans="1:9" ht="15.6" x14ac:dyDescent="0.3">
      <c r="A13" s="472">
        <v>2</v>
      </c>
      <c r="B13" s="473"/>
      <c r="C13" s="473"/>
      <c r="D13" s="474"/>
      <c r="E13" s="474"/>
      <c r="F13" s="474"/>
      <c r="G13" s="475"/>
      <c r="H13" s="476"/>
    </row>
    <row r="14" spans="1:9" ht="16.2" thickBot="1" x14ac:dyDescent="0.35">
      <c r="A14" s="477" t="s">
        <v>184</v>
      </c>
      <c r="B14" s="478"/>
      <c r="C14" s="478"/>
      <c r="D14" s="479"/>
      <c r="E14" s="479"/>
      <c r="F14" s="479"/>
      <c r="G14" s="480"/>
      <c r="H14" s="481"/>
    </row>
    <row r="15" spans="1:9" ht="15.6" x14ac:dyDescent="0.3">
      <c r="A15" s="466" t="s">
        <v>185</v>
      </c>
      <c r="B15" s="467" t="s">
        <v>186</v>
      </c>
      <c r="C15" s="467"/>
      <c r="D15" s="469"/>
      <c r="E15" s="469"/>
      <c r="F15" s="469"/>
      <c r="G15" s="482">
        <v>0</v>
      </c>
      <c r="H15" s="483">
        <v>0</v>
      </c>
    </row>
    <row r="16" spans="1:9" ht="15.6" x14ac:dyDescent="0.3">
      <c r="A16" s="472">
        <v>1</v>
      </c>
      <c r="B16" s="473"/>
      <c r="C16" s="473"/>
      <c r="D16" s="474"/>
      <c r="E16" s="474"/>
      <c r="F16" s="474"/>
      <c r="G16" s="475"/>
      <c r="H16" s="476"/>
    </row>
    <row r="17" spans="1:8" ht="15.6" x14ac:dyDescent="0.3">
      <c r="A17" s="472">
        <v>2</v>
      </c>
      <c r="B17" s="473"/>
      <c r="C17" s="473"/>
      <c r="D17" s="474"/>
      <c r="E17" s="474"/>
      <c r="F17" s="474"/>
      <c r="G17" s="475"/>
      <c r="H17" s="476"/>
    </row>
    <row r="18" spans="1:8" ht="16.2" thickBot="1" x14ac:dyDescent="0.35">
      <c r="A18" s="477" t="s">
        <v>184</v>
      </c>
      <c r="B18" s="478"/>
      <c r="C18" s="478"/>
      <c r="D18" s="479"/>
      <c r="E18" s="479"/>
      <c r="F18" s="479"/>
      <c r="G18" s="480"/>
      <c r="H18" s="481"/>
    </row>
    <row r="19" spans="1:8" ht="15.6" x14ac:dyDescent="0.3">
      <c r="A19" s="466" t="s">
        <v>187</v>
      </c>
      <c r="B19" s="467" t="s">
        <v>188</v>
      </c>
      <c r="C19" s="467"/>
      <c r="D19" s="468" t="s">
        <v>209</v>
      </c>
      <c r="E19" s="469" t="s">
        <v>195</v>
      </c>
      <c r="F19" s="469" t="s">
        <v>52</v>
      </c>
      <c r="G19" s="484">
        <f>'SC - 12 B'!H26/'SC - 12 B'!H32</f>
        <v>0.62265888683865589</v>
      </c>
      <c r="H19" s="485">
        <f>'SC - 12 B'!I26</f>
        <v>0.61802313154389343</v>
      </c>
    </row>
    <row r="20" spans="1:8" ht="15.6" x14ac:dyDescent="0.3">
      <c r="A20" s="472">
        <v>1</v>
      </c>
      <c r="B20" s="473"/>
      <c r="C20" s="473"/>
      <c r="D20" s="474"/>
      <c r="E20" s="474"/>
      <c r="F20" s="474"/>
      <c r="G20" s="475"/>
      <c r="H20" s="476"/>
    </row>
    <row r="21" spans="1:8" ht="15.6" x14ac:dyDescent="0.3">
      <c r="A21" s="472">
        <v>2</v>
      </c>
      <c r="B21" s="473"/>
      <c r="C21" s="473"/>
      <c r="D21" s="474"/>
      <c r="E21" s="474"/>
      <c r="F21" s="474"/>
      <c r="G21" s="475"/>
      <c r="H21" s="476"/>
    </row>
    <row r="22" spans="1:8" ht="16.2" thickBot="1" x14ac:dyDescent="0.35">
      <c r="A22" s="477" t="s">
        <v>184</v>
      </c>
      <c r="B22" s="478"/>
      <c r="C22" s="478"/>
      <c r="D22" s="479"/>
      <c r="E22" s="479"/>
      <c r="F22" s="479"/>
      <c r="G22" s="480"/>
      <c r="H22" s="481"/>
    </row>
    <row r="23" spans="1:8" ht="15.6" x14ac:dyDescent="0.3">
      <c r="A23" s="466" t="s">
        <v>189</v>
      </c>
      <c r="B23" s="467" t="s">
        <v>190</v>
      </c>
      <c r="C23" s="467"/>
      <c r="D23" s="468" t="s">
        <v>209</v>
      </c>
      <c r="E23" s="469" t="s">
        <v>195</v>
      </c>
      <c r="F23" s="469" t="str">
        <f>'Format SC-12 B 2 '!D13</f>
        <v>Sentosa Jaya</v>
      </c>
      <c r="G23" s="484">
        <f>'SC - 12 B'!H23/'SC - 12 B'!H32</f>
        <v>0.20241812060510198</v>
      </c>
      <c r="H23" s="485">
        <f>'SC - 12 B'!I23</f>
        <v>0.375</v>
      </c>
    </row>
    <row r="24" spans="1:8" ht="15.6" x14ac:dyDescent="0.3">
      <c r="A24" s="472">
        <v>1</v>
      </c>
      <c r="B24" s="473"/>
      <c r="C24" s="473"/>
      <c r="D24" s="474"/>
      <c r="E24" s="474"/>
      <c r="F24" s="474"/>
      <c r="G24" s="475"/>
      <c r="H24" s="476"/>
    </row>
    <row r="25" spans="1:8" ht="15.6" x14ac:dyDescent="0.3">
      <c r="A25" s="472">
        <v>2</v>
      </c>
      <c r="B25" s="473"/>
      <c r="C25" s="473"/>
      <c r="D25" s="474"/>
      <c r="E25" s="474"/>
      <c r="F25" s="474"/>
      <c r="G25" s="475"/>
      <c r="H25" s="476"/>
    </row>
    <row r="26" spans="1:8" ht="16.2" thickBot="1" x14ac:dyDescent="0.35">
      <c r="A26" s="477" t="s">
        <v>184</v>
      </c>
      <c r="B26" s="478"/>
      <c r="C26" s="478"/>
      <c r="D26" s="479"/>
      <c r="E26" s="479"/>
      <c r="F26" s="479"/>
      <c r="G26" s="480"/>
      <c r="H26" s="481"/>
    </row>
    <row r="27" spans="1:8" ht="15.6" x14ac:dyDescent="0.3">
      <c r="A27" s="466" t="s">
        <v>191</v>
      </c>
      <c r="B27" s="467" t="s">
        <v>192</v>
      </c>
      <c r="C27" s="467"/>
      <c r="D27" s="468" t="s">
        <v>209</v>
      </c>
      <c r="E27" s="469" t="s">
        <v>210</v>
      </c>
      <c r="F27" s="469" t="s">
        <v>210</v>
      </c>
      <c r="G27" s="482">
        <v>0</v>
      </c>
      <c r="H27" s="471">
        <f>0</f>
        <v>0</v>
      </c>
    </row>
    <row r="28" spans="1:8" ht="15.6" x14ac:dyDescent="0.3">
      <c r="A28" s="472">
        <v>1</v>
      </c>
      <c r="B28" s="473"/>
      <c r="C28" s="473"/>
      <c r="D28" s="474"/>
      <c r="E28" s="474"/>
      <c r="F28" s="474"/>
      <c r="G28" s="475"/>
      <c r="H28" s="476"/>
    </row>
    <row r="29" spans="1:8" ht="15.6" x14ac:dyDescent="0.3">
      <c r="A29" s="472">
        <v>2</v>
      </c>
      <c r="B29" s="473"/>
      <c r="C29" s="473"/>
      <c r="D29" s="474"/>
      <c r="E29" s="474"/>
      <c r="F29" s="474"/>
      <c r="G29" s="475"/>
      <c r="H29" s="476"/>
    </row>
    <row r="30" spans="1:8" ht="16.2" thickBot="1" x14ac:dyDescent="0.35">
      <c r="A30" s="477" t="s">
        <v>184</v>
      </c>
      <c r="B30" s="478"/>
      <c r="C30" s="478"/>
      <c r="D30" s="479"/>
      <c r="E30" s="479"/>
      <c r="F30" s="479"/>
      <c r="G30" s="480"/>
      <c r="H30" s="481"/>
    </row>
    <row r="31" spans="1:8" ht="15.6" x14ac:dyDescent="0.3">
      <c r="A31" s="466" t="s">
        <v>193</v>
      </c>
      <c r="B31" s="467" t="s">
        <v>194</v>
      </c>
      <c r="C31" s="467"/>
      <c r="D31" s="468" t="s">
        <v>183</v>
      </c>
      <c r="E31" s="469" t="s">
        <v>195</v>
      </c>
      <c r="F31" s="469" t="str">
        <f>'Format SC-12 B 4'!E23</f>
        <v>PT. Sentosa Jaya</v>
      </c>
      <c r="G31" s="486">
        <f>'SC - 12 B'!H29/'SC - 12 B'!H32</f>
        <v>0.13275255076351269</v>
      </c>
      <c r="H31" s="485">
        <f>'SC - 12 B'!I29</f>
        <v>0.52350698856416777</v>
      </c>
    </row>
    <row r="32" spans="1:8" ht="15.6" x14ac:dyDescent="0.3">
      <c r="A32" s="472">
        <v>1</v>
      </c>
      <c r="B32" s="473"/>
      <c r="C32" s="473"/>
      <c r="D32" s="474"/>
      <c r="E32" s="474"/>
      <c r="F32" s="474"/>
      <c r="G32" s="475"/>
      <c r="H32" s="476"/>
    </row>
    <row r="33" spans="1:8" ht="15.6" x14ac:dyDescent="0.3">
      <c r="A33" s="472">
        <v>2</v>
      </c>
      <c r="B33" s="487"/>
      <c r="C33" s="473"/>
      <c r="D33" s="474"/>
      <c r="E33" s="474"/>
      <c r="F33" s="474"/>
      <c r="G33" s="475"/>
      <c r="H33" s="476"/>
    </row>
    <row r="34" spans="1:8" ht="16.2" thickBot="1" x14ac:dyDescent="0.35">
      <c r="A34" s="477" t="s">
        <v>196</v>
      </c>
      <c r="B34" s="478"/>
      <c r="C34" s="478"/>
      <c r="D34" s="479"/>
      <c r="E34" s="479"/>
      <c r="F34" s="479"/>
      <c r="G34" s="479"/>
      <c r="H34" s="488"/>
    </row>
    <row r="35" spans="1:8" ht="15.6" thickBot="1" x14ac:dyDescent="0.3">
      <c r="A35" s="489"/>
      <c r="B35" s="490" t="s">
        <v>0</v>
      </c>
      <c r="C35" s="490"/>
      <c r="D35" s="490"/>
      <c r="E35" s="490"/>
      <c r="F35" s="490"/>
      <c r="G35" s="491">
        <f>SUM(G11:G34)</f>
        <v>1.0000000000000002</v>
      </c>
      <c r="H35" s="492">
        <f>'SC - 12 B'!I32</f>
        <v>0.53022127842899247</v>
      </c>
    </row>
    <row r="36" spans="1:8" s="493" customFormat="1" ht="15.6" x14ac:dyDescent="0.3">
      <c r="A36" s="493" t="s">
        <v>197</v>
      </c>
    </row>
    <row r="37" spans="1:8" s="493" customFormat="1" ht="15.6" x14ac:dyDescent="0.3">
      <c r="A37" s="493" t="s">
        <v>165</v>
      </c>
    </row>
    <row r="38" spans="1:8" s="493" customFormat="1" ht="15.6" x14ac:dyDescent="0.3">
      <c r="A38" s="493" t="s">
        <v>198</v>
      </c>
    </row>
    <row r="39" spans="1:8" s="493" customFormat="1" ht="15.6" x14ac:dyDescent="0.3">
      <c r="A39" s="494" t="s">
        <v>199</v>
      </c>
      <c r="B39" s="494"/>
      <c r="C39" s="494"/>
    </row>
    <row r="40" spans="1:8" s="493" customFormat="1" ht="15.6" x14ac:dyDescent="0.3">
      <c r="A40" s="493" t="s">
        <v>167</v>
      </c>
    </row>
    <row r="41" spans="1:8" s="493" customFormat="1" ht="15.6" x14ac:dyDescent="0.3">
      <c r="A41" s="493" t="s">
        <v>200</v>
      </c>
    </row>
    <row r="42" spans="1:8" s="493" customFormat="1" ht="15.6" x14ac:dyDescent="0.3"/>
    <row r="43" spans="1:8" s="493" customFormat="1" ht="15.6" x14ac:dyDescent="0.3">
      <c r="A43" s="493" t="s">
        <v>201</v>
      </c>
    </row>
    <row r="44" spans="1:8" s="493" customFormat="1" ht="15.6" x14ac:dyDescent="0.3">
      <c r="A44" s="493" t="s">
        <v>202</v>
      </c>
    </row>
    <row r="45" spans="1:8" s="493" customFormat="1" ht="15.6" x14ac:dyDescent="0.3">
      <c r="A45" s="493" t="s">
        <v>203</v>
      </c>
    </row>
    <row r="46" spans="1:8" s="493" customFormat="1" ht="15.6" x14ac:dyDescent="0.3">
      <c r="A46" s="493" t="s">
        <v>204</v>
      </c>
    </row>
    <row r="47" spans="1:8" s="493" customFormat="1" ht="15.6" x14ac:dyDescent="0.3">
      <c r="A47" s="450" t="s">
        <v>205</v>
      </c>
    </row>
    <row r="48" spans="1:8" s="493" customFormat="1" ht="15.6" x14ac:dyDescent="0.3">
      <c r="A48" s="493" t="s">
        <v>206</v>
      </c>
    </row>
    <row r="49" spans="1:1" s="493" customFormat="1" ht="15.6" x14ac:dyDescent="0.3">
      <c r="A49" s="493" t="s">
        <v>207</v>
      </c>
    </row>
  </sheetData>
  <mergeCells count="33">
    <mergeCell ref="B34:C34"/>
    <mergeCell ref="B35:F35"/>
    <mergeCell ref="A39:C39"/>
    <mergeCell ref="B28:C28"/>
    <mergeCell ref="B29:C29"/>
    <mergeCell ref="B30:C30"/>
    <mergeCell ref="B31:C31"/>
    <mergeCell ref="B32:C32"/>
    <mergeCell ref="B33:C33"/>
    <mergeCell ref="B27:C27"/>
    <mergeCell ref="B16:C16"/>
    <mergeCell ref="B17:C17"/>
    <mergeCell ref="B18:C18"/>
    <mergeCell ref="B19:C19"/>
    <mergeCell ref="B20:C20"/>
    <mergeCell ref="B21:C21"/>
    <mergeCell ref="B22:C22"/>
    <mergeCell ref="B23:C23"/>
    <mergeCell ref="B24:C24"/>
    <mergeCell ref="B25:C25"/>
    <mergeCell ref="B26:C26"/>
    <mergeCell ref="B15:C15"/>
    <mergeCell ref="A2:H2"/>
    <mergeCell ref="A3:H3"/>
    <mergeCell ref="C5:H5"/>
    <mergeCell ref="C6:H6"/>
    <mergeCell ref="C7:H7"/>
    <mergeCell ref="B9:C9"/>
    <mergeCell ref="B10:C10"/>
    <mergeCell ref="B11:C11"/>
    <mergeCell ref="B12:C12"/>
    <mergeCell ref="B13:C13"/>
    <mergeCell ref="B14:C14"/>
  </mergeCell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Soal</vt:lpstr>
      <vt:lpstr>COVER</vt:lpstr>
      <vt:lpstr>Format SC-12 B 1  </vt:lpstr>
      <vt:lpstr>Format SC-12 B 2 </vt:lpstr>
      <vt:lpstr>Format SC-12 B 3</vt:lpstr>
      <vt:lpstr>Format SC-12 B 4</vt:lpstr>
      <vt:lpstr>SC - 12 B</vt:lpstr>
      <vt:lpstr>SC 19B</vt:lpstr>
      <vt:lpstr>SC 23</vt:lpstr>
      <vt:lpstr>'Format SC-12 B 1  '!Print_Area</vt:lpstr>
      <vt:lpstr>'Format SC-12 B 2 '!Print_Area</vt:lpstr>
      <vt:lpstr>'Format SC-12 B 3'!Print_Area</vt:lpstr>
      <vt:lpstr>'Format SC-12 B 4'!Print_Area</vt:lpstr>
      <vt:lpstr>'SC - 12 B'!Print_Area</vt:lpstr>
      <vt:lpstr>'SC 23'!Print_Area</vt:lpstr>
    </vt:vector>
  </TitlesOfParts>
  <Company>PTSI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ISB</dc:creator>
  <cp:lastModifiedBy>Ozy Muhidin</cp:lastModifiedBy>
  <cp:lastPrinted>2013-03-20T00:57:08Z</cp:lastPrinted>
  <dcterms:created xsi:type="dcterms:W3CDTF">2000-03-28T04:35:40Z</dcterms:created>
  <dcterms:modified xsi:type="dcterms:W3CDTF">2018-07-24T01:39:48Z</dcterms:modified>
</cp:coreProperties>
</file>